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8070" tabRatio="879" activeTab="7"/>
  </bookViews>
  <sheets>
    <sheet name="ZESTAWIENIE-BĘ" sheetId="1" r:id="rId1"/>
    <sheet name="PR-BĘ" sheetId="2" r:id="rId2"/>
    <sheet name="PR-MR II" sheetId="3" r:id="rId3"/>
    <sheet name="PR-MR III" sheetId="4" r:id="rId4"/>
    <sheet name="PR-MR IV" sheetId="5" r:id="rId5"/>
    <sheet name="PR-MR V" sheetId="6" r:id="rId6"/>
    <sheet name="PR-RO" sheetId="7" r:id="rId7"/>
    <sheet name="PR-GR I" sheetId="8" r:id="rId8"/>
  </sheets>
  <definedNames>
    <definedName name="m">#REF!</definedName>
    <definedName name="_xlnm.Print_Area" localSheetId="7">'PR-GR I'!$A$1:$H$238</definedName>
    <definedName name="_xlnm.Print_Area" localSheetId="2">'PR-MR II'!$A$1:$H$85</definedName>
    <definedName name="_xlnm.Print_Area" localSheetId="3">'PR-MR III'!$A$1:$H$83</definedName>
    <definedName name="_xlnm.Print_Area" localSheetId="4">'PR-MR IV'!$A$1:$H$82</definedName>
    <definedName name="_xlnm.Print_Area" localSheetId="5">'PR-MR V'!$A$1:$H$86</definedName>
    <definedName name="_xlnm.Print_Area" localSheetId="6">'PR-RO'!$A$1:$H$61</definedName>
    <definedName name="_xlnm.Print_Area" localSheetId="0">'ZESTAWIENIE-BĘ'!$A$1:$D$15</definedName>
    <definedName name="p">#REF!</definedName>
    <definedName name="t">#REF!</definedName>
    <definedName name="_xlnm.Print_Titles" localSheetId="1">'PR-BĘ'!$1:$4</definedName>
    <definedName name="_xlnm.Print_Titles" localSheetId="7">'PR-GR I'!$1:$4</definedName>
    <definedName name="_xlnm.Print_Titles" localSheetId="2">'PR-MR II'!$1:$4</definedName>
    <definedName name="_xlnm.Print_Titles" localSheetId="3">'PR-MR III'!$1:$4</definedName>
    <definedName name="_xlnm.Print_Titles" localSheetId="4">'PR-MR IV'!$1:$4</definedName>
    <definedName name="_xlnm.Print_Titles" localSheetId="5">'PR-MR V'!$1:$4</definedName>
    <definedName name="_xlnm.Print_Titles" localSheetId="6">'PR-RO'!$1:$4</definedName>
    <definedName name="_xlnm.Print_Titles" localSheetId="0">'ZESTAWIENIE-BĘ'!$1:$4</definedName>
  </definedNames>
  <calcPr fullCalcOnLoad="1"/>
</workbook>
</file>

<file path=xl/sharedStrings.xml><?xml version="1.0" encoding="utf-8"?>
<sst xmlns="http://schemas.openxmlformats.org/spreadsheetml/2006/main" count="1826" uniqueCount="691">
  <si>
    <t>Dostawa i montaż kompletnie wyposażonej pompowni ścieków, z robotami ziemnymi, fundamentami, izolacjami</t>
  </si>
  <si>
    <t>Fi 110x6,6 mm, SDR 17</t>
  </si>
  <si>
    <t>PR-BĘ</t>
  </si>
  <si>
    <t>Przedmiar Robót Nr PR-BĘ</t>
  </si>
  <si>
    <t>koszt zajęcia pasa drogowego innego niż drogi miejskie i gminne wg projektu</t>
  </si>
  <si>
    <t>ROBOTY DROGOWE ODTWORZENIOWE I ZIELEŃ</t>
  </si>
  <si>
    <t>Przedmiar Robót Nr PR-RO</t>
  </si>
  <si>
    <t>DN 225</t>
  </si>
  <si>
    <t>DN 75</t>
  </si>
  <si>
    <t>DN 63</t>
  </si>
  <si>
    <t>DN 32</t>
  </si>
  <si>
    <t>zasuwa kołnierzowa z obudową Fi 200 mm</t>
  </si>
  <si>
    <t>j.w. Fi 80 mm</t>
  </si>
  <si>
    <t>j.w. Fi 50 mm</t>
  </si>
  <si>
    <t>j.w. Fi 40 mm</t>
  </si>
  <si>
    <t>j.w. Fi 65 mm</t>
  </si>
  <si>
    <t>j.w. Fi 32 mm</t>
  </si>
  <si>
    <t>DN 50</t>
  </si>
  <si>
    <t>Przedmiar Robót Nr PR-GR I</t>
  </si>
  <si>
    <t>Fi 1400 mm</t>
  </si>
  <si>
    <t>Fi 100 mm</t>
  </si>
  <si>
    <t>Wartość EUR</t>
  </si>
  <si>
    <t>rozebranie nawierzchni z kostki kamiennej nieregularnej</t>
  </si>
  <si>
    <t>rozebranie nawierzchni z płyt drogowych gr 15 cm</t>
  </si>
  <si>
    <t>Przedmiar Robót Nr PR-MR V</t>
  </si>
  <si>
    <t>Montaż rur kanalizacyjnych ochronnych</t>
  </si>
  <si>
    <t>Fi 250x7,3 mm PVC-U</t>
  </si>
  <si>
    <t>zaślepienie i zamulenie istniejącyhc kanałów przeznaczonych do likwidacji fi 300 i fi 400</t>
  </si>
  <si>
    <t>likwidacja rowu ściekowego</t>
  </si>
  <si>
    <t>Fi 50x3,0 mm</t>
  </si>
  <si>
    <t>Fi 90x5,4 mm</t>
  </si>
  <si>
    <t>j.w. Fi 200 mm</t>
  </si>
  <si>
    <t xml:space="preserve">zasuwa kombinowana do nawiercania ze złączką 11/2" fi 50 mm </t>
  </si>
  <si>
    <t>zasuwa kombinowana do nawiercania ze złączką 11/2" fi 40 mm</t>
  </si>
  <si>
    <t>opaska do nawiercania fi 160 / 2"dla rur PE</t>
  </si>
  <si>
    <t>zawór przelotowy kulowy Fi 80 mm</t>
  </si>
  <si>
    <t>Fi 160 mm, PE</t>
  </si>
  <si>
    <t>Fi 110 mm, PE</t>
  </si>
  <si>
    <t>Fi 75 mm, PE</t>
  </si>
  <si>
    <t>Częściowy demontaż istniejącej i montaż rurociągów z tworzyw sztucznych PE100, z robotami ziemnymi, z podsypką i obsypką oraz próbami pomontażowymi</t>
  </si>
  <si>
    <t>Fi 40x2,4 mm</t>
  </si>
  <si>
    <t>zawór przelotowy kulowy Fi 32 mm</t>
  </si>
  <si>
    <t>zawór napowietrzająco - odpowietrzający Fi 50 mm do zabudowy podziemnej</t>
  </si>
  <si>
    <t>zasuwa kołnierzowa z obudową Fi 80 mm</t>
  </si>
  <si>
    <t>zasuwa kombinowana do nawiercania ze złączką 11/2" fi 40 mm DN 1"</t>
  </si>
  <si>
    <t>zasuwa do przyłącza z obustronnym złączem ISO dla rur PE DN 11/4"</t>
  </si>
  <si>
    <t>opaska do nawiercania fi 110 / 2"dla rur PE</t>
  </si>
  <si>
    <t>rozebranie obrzeży trawnikowych na podsypce piaskowej</t>
  </si>
  <si>
    <t>rozebranie chodników z płyt betonowych 35x35x5</t>
  </si>
  <si>
    <t xml:space="preserve">rozebranie nawierzchni z brukowca gr 16-20 cm </t>
  </si>
  <si>
    <t>wykonanie oznakowania pionowego</t>
  </si>
  <si>
    <t>budowa nawierzchni z kostki betonowej gr 8 cm na podbudowie i podsypce cem-piaskowej</t>
  </si>
  <si>
    <t>budowa chodników oraz wjazdów, z kostki betonowej gr 8 cm na podbudowie</t>
  </si>
  <si>
    <t>Wykonanie kompletnych wpustów ulicznych ściekowych , z robotami ziemnymi, na podłożu</t>
  </si>
  <si>
    <t>Fi 560/500 mm</t>
  </si>
  <si>
    <t>RAZEM ZADANIE NR  7</t>
  </si>
  <si>
    <t>Przedmiar Robót Nr PR-MR III</t>
  </si>
  <si>
    <t>rozebranie nawierzchni z betonu gr 15 cm</t>
  </si>
  <si>
    <t>demontaż pokryw studni z kręgów Fi 1200 mm</t>
  </si>
  <si>
    <t>zaślepienie i zamulenie istniejącyhc kanałów przeznaczonych do likwidacji</t>
  </si>
  <si>
    <t>Fi 250x14,8 mm</t>
  </si>
  <si>
    <t>Montaż rur ochronnych/osłonowych PE</t>
  </si>
  <si>
    <t>Fi 110 mm, dwudzielne</t>
  </si>
  <si>
    <t>Fi 58 mm, dwudzielne</t>
  </si>
  <si>
    <t>Częściowy demontaż istniejącej i montaż rurociągów z tworzyw sztucznych PE 100 SDR 17, z robotami ziemnymi, z podsypką i obsypką oraz próbami pomontażowymi</t>
  </si>
  <si>
    <t>j.w. Fi 150 mm</t>
  </si>
  <si>
    <t>budowa krawężników betonowych 12x25 cm wtopionych na ławach z betonu</t>
  </si>
  <si>
    <t xml:space="preserve">budowa krawężników betonowych 15x30 cm na ławach z betonu </t>
  </si>
  <si>
    <t>budowa chodników oraz wjazdów, z kostki betonowej kolor gr 8 cm na podbudowie</t>
  </si>
  <si>
    <t>Przedmiar Robót Nr PR-MR IV</t>
  </si>
  <si>
    <t>zaślepienie i zamulenie istniejącyhc kanałów przeznaczonych do likwidacji fi 300 i fi 200</t>
  </si>
  <si>
    <t xml:space="preserve">zasypanie studzienek </t>
  </si>
  <si>
    <t>Fi 250 mm, klasy S SDR 34</t>
  </si>
  <si>
    <t>Lp</t>
  </si>
  <si>
    <t>Nr Specyfikacji Tecznicznej</t>
  </si>
  <si>
    <t>Dział / Temat</t>
  </si>
  <si>
    <t>Ilość</t>
  </si>
  <si>
    <t>Jedn.</t>
  </si>
  <si>
    <t>m</t>
  </si>
  <si>
    <t>kpl</t>
  </si>
  <si>
    <t>ROBOTY PRZYGOTOWAWCZE</t>
  </si>
  <si>
    <t>KANALIZACJA SANITARNA</t>
  </si>
  <si>
    <t>Fi 1200 mm</t>
  </si>
  <si>
    <t>Wymagania ogólne</t>
  </si>
  <si>
    <t>ryczałt</t>
  </si>
  <si>
    <t>-</t>
  </si>
  <si>
    <t>szt</t>
  </si>
  <si>
    <t>m-c</t>
  </si>
  <si>
    <t>koszt zawarcia ubezpieczeń na Roboty Kontraktowe</t>
  </si>
  <si>
    <t>koszt pozyskania Zabezpieczenia wykonania i wszystkich wymaganych Gwarancji</t>
  </si>
  <si>
    <t>Koszt organizacji ruchu i zabezpieczeń</t>
  </si>
  <si>
    <t>Opracowania i prace geodezyjno-kartograficzne</t>
  </si>
  <si>
    <t>rozebranie krawężników betonowych 15x30 cm na ławach z betonu</t>
  </si>
  <si>
    <t>Rozbiórka elementów dróg z odwozem i utylizacją</t>
  </si>
  <si>
    <t>Fi 200 mm, klasy S SDR 34</t>
  </si>
  <si>
    <t>Fi 160 mm, klasy S SDR 34</t>
  </si>
  <si>
    <t>KANALIZACJA DESZCZOWA</t>
  </si>
  <si>
    <t>Fi 315 mm, klasy S SDR 34</t>
  </si>
  <si>
    <t>rozścielenie z obsianiem humusu gr. 20 cm</t>
  </si>
  <si>
    <t>Gospodarka wodno-ściekowa  w Będzinie – etap III
Zadania nr 7, 8, 9, 10, 17, 18.</t>
  </si>
  <si>
    <t>ZADANIE NR 7 - Budowa sieci wodociągowej, kanalizacji sanitarnej i deszczowej w ul.    Kochanowskiego i dolnej Reja w Będzinie – II etap budowy sieci wod-kan. dzielnicy Mrowce w Będzinie</t>
  </si>
  <si>
    <t>PR-MR II</t>
  </si>
  <si>
    <t>ZADANIE NR 8 - Budowa sieci wodociągowej, kanalizacji sanitarnej i deszczowej w ul. Reja  w Będzinie – III etap budowy sieci wod-kan. dzielnicy Mrowce w Będzinie</t>
  </si>
  <si>
    <t>PR-MR III</t>
  </si>
  <si>
    <t>ZADANIE NR 9 - Budowa sieci wodociągowej, kanalizacji sanitarnej i deszczowej w ul. Tuwima i ul. Boya Żeleńskiego w Będzinie – IV etap budowy sieci wod-kan. dzielnicy Mrowce w Będzinie</t>
  </si>
  <si>
    <t>PR-MR IV</t>
  </si>
  <si>
    <t>ZADANIE NR 10 - Budowa sieci wodociągowej, kanalizacji sanitarnej i deszczowej w ul. Teatralnej w Będzinie – V etap budowy sieci wod-kan. dzielnicy Mrowce w Będzinie</t>
  </si>
  <si>
    <t>PR-MR V</t>
  </si>
  <si>
    <t>ZADANIE NR 17 - Budowa kanalizacji sanitarnej i deszczowej, wodociągu, drogi w ul. Rolniczej</t>
  </si>
  <si>
    <t>PR-RO</t>
  </si>
  <si>
    <t>ZADANIE NR 18 - Uporządkowanie gospodarki wodno-ściekowej dzielnicy Grodziec Etap I</t>
  </si>
  <si>
    <t>PR-GR I</t>
  </si>
  <si>
    <t>ZADANIA NR 7, 8, 9, 10, 17, 18.                                                                                                  Budowa kanalizacji sanitarnej, deszczowej w Będzinie, oraz roboty przygotowawcze i odtworzeniowe</t>
  </si>
  <si>
    <t>WYMAGANIA OGÓLNE DLA CAŁEGO KONTRAKTU 01 OBEJMUJĄCEGO ZADANIA NR 7, 8, 9, 10, 17, 18.</t>
  </si>
  <si>
    <t>ŚWIADCZENIA, OPŁATY DLA CAŁEGO KONTRAKTU 01 OBEJMUJĄCEGO ZADANIA NR 7, 8, 9, 10, 17, 18.</t>
  </si>
  <si>
    <t>koszt urządzenia zaplecza biurowego oraz placu budowy dla zadań: 7, 8, 9, 10, 17, 18. Wykonawcy</t>
  </si>
  <si>
    <t>koszt utrzymania zaplecza biurowego oraz placu budowy dla zadań: 7, 8, 9, 10, 17, 18. Wykonawcy</t>
  </si>
  <si>
    <t>koszt likwidacji zaplecza biurowego oraz placu budowy dla zadań: 7, 8, 9, 10, 17, 18. Wykonawcy</t>
  </si>
  <si>
    <t>Przedmiar Robót Nr PR-MR II</t>
  </si>
  <si>
    <t xml:space="preserve">rozebranie chodników z kostki beonowej </t>
  </si>
  <si>
    <t xml:space="preserve">Rozbiórka elementów istniejącej kanalizacji </t>
  </si>
  <si>
    <t>rozebranie chodników z płyt betonowych 50x50x7</t>
  </si>
  <si>
    <t>Fi 710x42,1 mm, SDR 17</t>
  </si>
  <si>
    <t>Fi 315x18,7 mm</t>
  </si>
  <si>
    <t>Wykonanie przewiertów wraz z robotami ziemnymi rurami PE 100, SDR 17</t>
  </si>
  <si>
    <t>SIEĆ WODOCIĄGOWA</t>
  </si>
  <si>
    <t>Fi 160x9,5 mm, SDR 17</t>
  </si>
  <si>
    <t>Montaż armatury sieci wodociągowej</t>
  </si>
  <si>
    <t>hydrant nadziemny Fi 80 mm</t>
  </si>
  <si>
    <t>budowa nawierzchni z kostki betonowej gr 8 cm na podbudowie</t>
  </si>
  <si>
    <t>budowa krawężników betonowych 15x30 cm na ławach z betonu</t>
  </si>
  <si>
    <t>koszt wykonania Dokumentacji Powykonawczej dla całego Kontraktu</t>
  </si>
  <si>
    <t>koszt wykonania tablic pamiątkowych</t>
  </si>
  <si>
    <t>opłaty za objazy komuniakcji miejskiej</t>
  </si>
  <si>
    <t>koszt zmiany organizacji ruchu na czas robót bez projektu organizacji ruchu, docelowe oznakowanie</t>
  </si>
  <si>
    <t>koszt wykonania Dokumentacji Wykonawcy (projekt organizacji robót, organizacji ruchu, instrukcje DTR, rysunki, itp..) oraz uzyskanie wszelkich pozwoleń i uzgodnień, opłat</t>
  </si>
  <si>
    <t>budowa obrzeży betonowych 8x30 cm</t>
  </si>
  <si>
    <t>ST-00</t>
  </si>
  <si>
    <t>ST-02</t>
  </si>
  <si>
    <t>ST-05</t>
  </si>
  <si>
    <t>ST-03</t>
  </si>
  <si>
    <t>zasuwa kołnierzowa z obudową Fi 100 mm</t>
  </si>
  <si>
    <t>ZESTAWIENIE</t>
  </si>
  <si>
    <t>Nr Przedmiaru Robót</t>
  </si>
  <si>
    <t>Wykonanie kompletnych studzienek kanalizacyjnych systemowych z tworzyw sztucznych, z robotami ziemnymi, na podłożu</t>
  </si>
  <si>
    <t>Montaż rurociągów z tworzyw sztucznych PE, z robotami ziemnymi, z podsypką i obsypką oraz próbami pomontażowymi</t>
  </si>
  <si>
    <t>Wymagania ogólne dla kontraktu</t>
  </si>
  <si>
    <t>koszt wykonania i umieszczenia tablic informacyjnych placu budowy</t>
  </si>
  <si>
    <t>opłata za nadzory specjalistyczne - branżowe (energetyka, telekomunikacja, gazownia, wodociągi, inne)</t>
  </si>
  <si>
    <t>rozebranie nawierzchni z masy bitumicznej na podbudowie</t>
  </si>
  <si>
    <t>Montaż rurociągów z tworzyw sztucznych PVC-U, z robotami ziemnymi, z podsypką i obsypką oraz próbami pomontażowymi</t>
  </si>
  <si>
    <t>ST-08</t>
  </si>
  <si>
    <t>demontaż ulicznych studzienek ściekowych Fi 500 mm</t>
  </si>
  <si>
    <t>Wykonanie kompletnych studni kanalizacyjnych z kręgów betonowych, z robotami ziemnymi, na podkładach z izolacjami i włazami</t>
  </si>
  <si>
    <t>Fi 600 mm</t>
  </si>
  <si>
    <t>Fi 400 mm, klasy S SDR 34</t>
  </si>
  <si>
    <t>ST-04</t>
  </si>
  <si>
    <t>Montaż rur ochronnych dla sieci wodociągowych</t>
  </si>
  <si>
    <t>roboty pomiarowe, tyczenie, nadzory, dokumentacja geodezyjna powykonawcza</t>
  </si>
  <si>
    <t>Budowa elementów dróg</t>
  </si>
  <si>
    <t>budowa nawierzchni mineralno-asfaltowej na podbudowie</t>
  </si>
  <si>
    <r>
      <t>m</t>
    </r>
    <r>
      <rPr>
        <vertAlign val="superscript"/>
        <sz val="10"/>
        <rFont val="Times New Roman"/>
        <family val="1"/>
      </rPr>
      <t>2</t>
    </r>
  </si>
  <si>
    <t>Przygotowanie zaplecza biurowego oraz placu budowy Wykonawcy</t>
  </si>
  <si>
    <t>ST-01</t>
  </si>
  <si>
    <t>Fi 500 mm, klasy S SDR 34</t>
  </si>
  <si>
    <t>Fi 1500 mm</t>
  </si>
  <si>
    <t>hydrant podziemny Fi 80 mm</t>
  </si>
  <si>
    <t>Fi 425 mm</t>
  </si>
  <si>
    <t>demontaż studni z kręgów Fi 1200 mm</t>
  </si>
  <si>
    <t>Fi 630 mm, klasy S SDR 34</t>
  </si>
  <si>
    <t>Montaż rur osłonowych dla kabli</t>
  </si>
  <si>
    <t>Fi 160 mm, dwudzielne</t>
  </si>
  <si>
    <t>Ochrona od porażeń prądem elektrycznym - instalacja uziemiająca i odgromowa</t>
  </si>
  <si>
    <t>montaż złączy kontrolnych</t>
  </si>
  <si>
    <t>Fi 1200 mm,  kaskadowe</t>
  </si>
  <si>
    <t>Fi 90x8,2 mm, SDR 11</t>
  </si>
  <si>
    <t>Fi 1200 mm, studzienka pomiarowa z przepływomierzem elektromagnetycznym</t>
  </si>
  <si>
    <t>Fi 1200 mm,  studzienka odwodnieniowa dla ruroc. tłocznego</t>
  </si>
  <si>
    <t xml:space="preserve">Wykonanie przewiertu sterowanego pod potokiem Wielonka </t>
  </si>
  <si>
    <t>fi 160x14,6 mm  PE 100 SDR 11</t>
  </si>
  <si>
    <t>Montaż rurociągów z tworzyw sztucznych żywic poliestrowych wzmocnionych włóknem szklanym, z robotami ziemnymi, z podsypką i obsypką oraz próbami pomontażowymi</t>
  </si>
  <si>
    <t>Fi 800 mm,  SN=10000N/m2</t>
  </si>
  <si>
    <t>Wykonanie kompletnych wpustów ulicznych ściekowych systemowych z tworzyw sztucznych, z robotami ziemnymi, na podłożu</t>
  </si>
  <si>
    <t>Dostawa i montaż obiektów towarzyszących kanalizacji deszczowej wraz z robotami ziemnymi</t>
  </si>
  <si>
    <t>separator cyrkulacyjno-koalescencyjny śr. 2,8 m i wys. 4,2 m</t>
  </si>
  <si>
    <t>separator benzynowo-koalescencyjny śr. 2,3 m i wys. 2,5 m</t>
  </si>
  <si>
    <t>osadnik szlamowy śr. 2,3 m i wys. 2,52</t>
  </si>
  <si>
    <t>DN 450</t>
  </si>
  <si>
    <t>DN 160</t>
  </si>
  <si>
    <t>DN 110</t>
  </si>
  <si>
    <t>DN 90</t>
  </si>
  <si>
    <t>Montaż rurociągów z tworzyw sztucznych PE 100 SDR 11, z robotami ziemnymi, z podsypką i obsypką oraz próbami pomontażowymi</t>
  </si>
  <si>
    <t>zasuwa kołnierzowa z obudową Fi 450 mm</t>
  </si>
  <si>
    <t>j.w. Fi 100 mm</t>
  </si>
  <si>
    <t>zawór napowietrzająco-odpowietrzający</t>
  </si>
  <si>
    <t>zawór redukcyjny  DN 150</t>
  </si>
  <si>
    <t>Wykonanie kompletnej studni redukcyjnej żelbetowej prefabrykowanej</t>
  </si>
  <si>
    <t>Montaż rur ochronnych/osłonowych stalowych</t>
  </si>
  <si>
    <t>DN 700</t>
  </si>
  <si>
    <t>DN 350</t>
  </si>
  <si>
    <t>budowa chodników, parkingów oraz wjazdów, z kostki betonowej kolor gr 8 cm na podbudowie</t>
  </si>
  <si>
    <t>DN 600</t>
  </si>
  <si>
    <t>DN 500</t>
  </si>
  <si>
    <t>Rozbiórka elementów dróg i ogrodzeń z odwozem i utylizacją</t>
  </si>
  <si>
    <t>rozbiórka ogrodzeń</t>
  </si>
  <si>
    <t xml:space="preserve">Rozbiórka istniejącej kanalizacji </t>
  </si>
  <si>
    <t>rozbiórka istniejących kanałów</t>
  </si>
  <si>
    <t xml:space="preserve">rozbiórki nawierzchni </t>
  </si>
  <si>
    <t>Ścinanie, karczowanie drzew z odwozem</t>
  </si>
  <si>
    <t>drzewa o obwodach 10-226 cm</t>
  </si>
  <si>
    <t>Budowa słupów - ul. Asnyka</t>
  </si>
  <si>
    <t>Dostawa i montaż słupów pojedyńczych - żerdz E-10,5/12</t>
  </si>
  <si>
    <t>Dostawa i montaż słupów pojedyńczych - żerdz E-10,5/10</t>
  </si>
  <si>
    <t>Dostawa i montaż słupów pojedyńczych - żerdz E-10,5/3,5</t>
  </si>
  <si>
    <t>Dostawa i montaż słupów pojedyńczych - żerdz E-10,5/6</t>
  </si>
  <si>
    <t>Dostawa i montaż słupów pojedyńczych - żerdz E-10,5/4,3</t>
  </si>
  <si>
    <t>Linia nlk. Oświetlenie - ul. Asnyka</t>
  </si>
  <si>
    <t>dostawa i montaż konstrukcji konstrukcji typu KTK o jednym izolatorze</t>
  </si>
  <si>
    <t>montaż mostków nierozłącznych ze złączką do karbowania</t>
  </si>
  <si>
    <t>km</t>
  </si>
  <si>
    <t>dostawa i montaz przewodów izolowanych linii napowietrznej n.n. AsXSn 4x70 mm2</t>
  </si>
  <si>
    <t>j.w. 4x35 mm2</t>
  </si>
  <si>
    <t>j.w. 2x25 mm2</t>
  </si>
  <si>
    <t>dostawa i montaż skrzynek bezpiecznikowych w liniach napowietrznych nn</t>
  </si>
  <si>
    <t>dostawa i montaż konstrukcji mocującej, wysięgnika oprawy i oprawy oświetlenia ulicznego</t>
  </si>
  <si>
    <t>Uziemienie linii - ul. Asnyka</t>
  </si>
  <si>
    <t>dostawa i montaż ogranicznika przepięć GXO - 0,66/5</t>
  </si>
  <si>
    <t>układanie przewodów uziemiających na słupach betonowych</t>
  </si>
  <si>
    <t>uziomy poziome w wykopach - dla 4 słupy</t>
  </si>
  <si>
    <t>Przyłącza nlk - ul. Asnyka</t>
  </si>
  <si>
    <t>montaż ręczny przyłączy przewodami izolowanymi AsXSn 2x25 mm2</t>
  </si>
  <si>
    <t>j.w. AsXSn 4x25 mm2</t>
  </si>
  <si>
    <t>Budowa słupów - ul. Przodowników</t>
  </si>
  <si>
    <t>Linia nlk. Oświetlenie - ul. Przodowników</t>
  </si>
  <si>
    <t>dostawa i montaż konstrukcji konstrukcji typu KTK o dwóch izolatorach</t>
  </si>
  <si>
    <t>Uziemienie linii - ul. Przodowników</t>
  </si>
  <si>
    <t>Przyłącza nlk - ul. Przodowników</t>
  </si>
  <si>
    <t>Demontaże</t>
  </si>
  <si>
    <t>j. w. linia do 25 mm2</t>
  </si>
  <si>
    <t>Demontaż przewodów linii nn na słupach żelbetowych z przeznaczeniem na złom 35-50 mm2 z demontażem izolacji</t>
  </si>
  <si>
    <t>j.w. linia do 25 mm2 do ponownego montażu</t>
  </si>
  <si>
    <t>demontaż słupów pojedyńczych żelbetowych</t>
  </si>
  <si>
    <t>demontaż słupów rozkracznych żelbetowych</t>
  </si>
  <si>
    <t>demontaż opraw oświetleniowych</t>
  </si>
  <si>
    <t>ROZDZIELNICA NN Z ZASILANIEM PRZEPOMPOWNI</t>
  </si>
  <si>
    <t>ZASILANIE POMPOWNI</t>
  </si>
  <si>
    <t>Słup istniejący</t>
  </si>
  <si>
    <t>Złącze pomiarowe</t>
  </si>
  <si>
    <t>Dostawa i montaż złącza pomiarowego typu IP w obudowie termoutwardzalnej na fundamencie prefabrykowanym wyposażenie zgodnie z PT</t>
  </si>
  <si>
    <t>Rozdzielnica nn</t>
  </si>
  <si>
    <t>dostawa i montaż rozdzielnicy nn w obudowie termoutwardzalnej na fundamencie prefabrykowanym wyposażonej zgodnie z PT</t>
  </si>
  <si>
    <t>Oświetlenie terenu</t>
  </si>
  <si>
    <t>dostawa i montaż słupa oświetleniowego dł. 6 m koloru czarnego na fundamencie prefabrykowanym F-100</t>
  </si>
  <si>
    <t>dostawa i montaż oprawy oświetleniowej ze żródłem światła sodowego o mocy 70 W z układem przełączającym</t>
  </si>
  <si>
    <t>układnie przewodu DY 2,5 mm2</t>
  </si>
  <si>
    <t>układanie bednarki FeZn 30x4</t>
  </si>
  <si>
    <t>układanie bednarki FeZn 20x4</t>
  </si>
  <si>
    <t>montaż złączy probierczych</t>
  </si>
  <si>
    <t>Kable sygnalizacyjne</t>
  </si>
  <si>
    <t>układanie przewodu 3x1,5 mm2 ekranowany</t>
  </si>
  <si>
    <t>układanie przewodu elektrodowego 3x0,25 mm2 podwójnie ekranowany</t>
  </si>
  <si>
    <t>układanie przewodu wyrównawczego LYżol1x16 mm2</t>
  </si>
  <si>
    <t>wykonanie ogrodzenia pompowni z bramą dwuskrzydłową i furtką</t>
  </si>
  <si>
    <t>Kompletna pompownia ścieków w postaci podziemnego zbiornika o średnicy fi 1500 i gł. H=4,0 m wyposażona w 2 pompy, przepływomierz wraz z układem zasilająco-sterującym</t>
  </si>
  <si>
    <t>Zasilanie przetwornika pomiarowego</t>
  </si>
  <si>
    <t>wyłącznik nadprądowy S301 C 0,5</t>
  </si>
  <si>
    <t>Zacisk przebijający izol. SL9.21</t>
  </si>
  <si>
    <t>Zacisk uziemiający śrubowy 2442</t>
  </si>
  <si>
    <t>układanie bednarki FeZn 25x4</t>
  </si>
  <si>
    <t>Uziom wbijany z prętami Galmar fi 14,2 dł. 9 m</t>
  </si>
  <si>
    <t>Złącze probiercze</t>
  </si>
  <si>
    <t>Rozłącznik bezpiecznikowy RSA-00 z osprzętem</t>
  </si>
  <si>
    <r>
      <t>układanie przewodu w rowie lub rurze ochronnej, z robotami ziemnymi oraz próbami pomontażowymi YAKY 4x35 mm</t>
    </r>
    <r>
      <rPr>
        <vertAlign val="superscript"/>
        <sz val="10"/>
        <rFont val="Times New Roman"/>
        <family val="1"/>
      </rPr>
      <t>2</t>
    </r>
  </si>
  <si>
    <r>
      <t>YKY 4x10 mm</t>
    </r>
    <r>
      <rPr>
        <vertAlign val="superscript"/>
        <sz val="10"/>
        <rFont val="Times New Roman"/>
        <family val="1"/>
      </rPr>
      <t>2</t>
    </r>
  </si>
  <si>
    <r>
      <t>YKY 4x6 mm</t>
    </r>
    <r>
      <rPr>
        <vertAlign val="superscript"/>
        <sz val="10"/>
        <rFont val="Times New Roman"/>
        <family val="1"/>
      </rPr>
      <t>2</t>
    </r>
  </si>
  <si>
    <r>
      <t>YKY 2x4 mm</t>
    </r>
    <r>
      <rPr>
        <vertAlign val="superscript"/>
        <sz val="10"/>
        <rFont val="Times New Roman"/>
        <family val="1"/>
      </rPr>
      <t>3</t>
    </r>
  </si>
  <si>
    <t>przewód wyrównawczy LYżo1x16 mm2</t>
  </si>
  <si>
    <r>
      <t>układanie przewodu DY 1,5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listwie inst.</t>
    </r>
  </si>
  <si>
    <t>Linia światłowodowa w ul. Asnyka</t>
  </si>
  <si>
    <t>Budowa studni kablowych typu SKR-2</t>
  </si>
  <si>
    <t>Układanie kabli światłowodowych tyu 48J.XOTKtd w rurociągu kablowym RHDPE 40 wraz z badaniami i próbami pomontażowymi</t>
  </si>
  <si>
    <t>Montaż w studniach skrzynek zapasu kabla wyposaż. w stelaż</t>
  </si>
  <si>
    <t>Fi A 110 mm</t>
  </si>
  <si>
    <t>Fi DVK 110 mm</t>
  </si>
  <si>
    <t>Mufy liniowe SEC 15-K48</t>
  </si>
  <si>
    <t>Przełożenie sieci teletechnicznej w ul. Różyckiego</t>
  </si>
  <si>
    <t>Linia abonencka</t>
  </si>
  <si>
    <t>Budowa studni kablowych typu SKR-1</t>
  </si>
  <si>
    <t>Układanie kabli XzTKMXpwFtlx 5x4x0,5  wraz z badaniami i próbami pomontażowymi</t>
  </si>
  <si>
    <t>Wykonanie przecisku rurą stalową DN 300</t>
  </si>
  <si>
    <t>Montaż mufy liniowej termokurczliwej 10-parowej</t>
  </si>
  <si>
    <t>Linia sieci rozdzielczej</t>
  </si>
  <si>
    <t>Układanie kabli XzTKMXpwFtlx 50x4x0,5  wraz z badaniami i próbami pomontażowymi</t>
  </si>
  <si>
    <t>Montaż mufy liniowej termokurczliwej 50-parowej</t>
  </si>
  <si>
    <t>Montaż mufy liniowej termokurczliwej 25-parowej</t>
  </si>
  <si>
    <t>Montaż mufy liniowej rozgałężnej 25-parowej</t>
  </si>
  <si>
    <t>Fi KR 110 mm</t>
  </si>
  <si>
    <t>Układanie kabli XzTKMXpwFtlx 25x4x0,5  wraz z badaniami i próbami pomontażowymi</t>
  </si>
  <si>
    <t>Słup linii abonenckiej w ul. Asnyka</t>
  </si>
  <si>
    <t>Montaż kabla telekom. Samonośnego z zaporą przeciwwilgociową XzTKMXpwn 2x2x0,5</t>
  </si>
  <si>
    <t xml:space="preserve">Demontaż i montaż linii teletechnicznej </t>
  </si>
  <si>
    <t xml:space="preserve">Demontaż i montaż słupa linii abonenckiej </t>
  </si>
  <si>
    <t>Demontaż i montaż skrzynki abonenckiej</t>
  </si>
  <si>
    <t>Demontaż i montaż przyłączy teletech.</t>
  </si>
  <si>
    <t>6*7</t>
  </si>
  <si>
    <t>Kod</t>
  </si>
  <si>
    <t>ZADANIA NR 7, 8, 9, 10, 17, 18.  Budowa kanalizacji sanitarnej, deszczowej w Będzinie, oraz roboty przygotowawcze i odtworzeniowe</t>
  </si>
  <si>
    <t xml:space="preserve">Koszt zajęcia pasa drogowego </t>
  </si>
  <si>
    <t>ST-06</t>
  </si>
  <si>
    <t>ST-07</t>
  </si>
  <si>
    <t>PRZEBUDOWA NAPOWIETRZNYCH LINII NN Z PRZYŁĄCZAMI I OŚWIETLENIEM PRZY UL. ASNYKÓW I PRZODOWNIKÓW  -  NK</t>
  </si>
  <si>
    <t>PRZEBUDOWA LINII ŚWIATŁOWODOWEJ I KABLI TELETECHNICZNYCH ROZDZIELCZYCH PRZY UL. ASNYKA I RÓŻYCKIEGO  -  NK</t>
  </si>
  <si>
    <t>BĘ.O.0.1</t>
  </si>
  <si>
    <t>BĘ.O.0.2</t>
  </si>
  <si>
    <t>BĘ.O.0.3</t>
  </si>
  <si>
    <t>BĘ.O.0.4</t>
  </si>
  <si>
    <t>BĘ.O.0.5</t>
  </si>
  <si>
    <t>BĘ.O.0.6</t>
  </si>
  <si>
    <t>BĘ.O.0.7</t>
  </si>
  <si>
    <t>BĘ.O.0.8</t>
  </si>
  <si>
    <t>BĘ.O.0.9</t>
  </si>
  <si>
    <t>BĘ.O.0.10</t>
  </si>
  <si>
    <t>BĘ.O.0.11</t>
  </si>
  <si>
    <t>BĘ.O.0.12</t>
  </si>
  <si>
    <t>BĘ.O.0.13</t>
  </si>
  <si>
    <t>BĘ.O.0.14</t>
  </si>
  <si>
    <t>MRII.P.7.1</t>
  </si>
  <si>
    <t>MRII.P.7.2</t>
  </si>
  <si>
    <t>MRII.P.7.3</t>
  </si>
  <si>
    <t>MRII.P.7.4</t>
  </si>
  <si>
    <t>MRII.P.7.5</t>
  </si>
  <si>
    <t>MRII.P.7.6</t>
  </si>
  <si>
    <t>MRII.P.7.7</t>
  </si>
  <si>
    <t>MRII.P.7.8</t>
  </si>
  <si>
    <t>MRII.P.7.9</t>
  </si>
  <si>
    <t>MRII.S.7.11</t>
  </si>
  <si>
    <t>MRII.S.7.12</t>
  </si>
  <si>
    <t>MRII.S.7.13</t>
  </si>
  <si>
    <t>MRII.S.7.14</t>
  </si>
  <si>
    <t>MRII.S.7.15</t>
  </si>
  <si>
    <t>MRII.S.7.16</t>
  </si>
  <si>
    <t>MRII.D.7.18</t>
  </si>
  <si>
    <t>MRII.D.7.19</t>
  </si>
  <si>
    <t>MRII.D.7.20</t>
  </si>
  <si>
    <t>MRII.D.7.21</t>
  </si>
  <si>
    <t>MRII.D.7.22</t>
  </si>
  <si>
    <t>MRII.D.7.23</t>
  </si>
  <si>
    <t>MRII.D.7.24</t>
  </si>
  <si>
    <t>MRII.D.7.25</t>
  </si>
  <si>
    <t>MRII.D.7.26</t>
  </si>
  <si>
    <t>MRII.D.7.27</t>
  </si>
  <si>
    <t>MRII.W.7.29</t>
  </si>
  <si>
    <t>MRII.W.7.30</t>
  </si>
  <si>
    <t>MRII.W.7.31</t>
  </si>
  <si>
    <t>MRII.W.7.32</t>
  </si>
  <si>
    <t>MRII.W.7.33</t>
  </si>
  <si>
    <t>MRII.W.7.34</t>
  </si>
  <si>
    <t>MRII.W.7.35</t>
  </si>
  <si>
    <t>MRII.W.7.36</t>
  </si>
  <si>
    <t>MRII.W.7.37</t>
  </si>
  <si>
    <t>MRII.W.7.38</t>
  </si>
  <si>
    <t>MRII.W.7.39</t>
  </si>
  <si>
    <t>MRII.W.7.40</t>
  </si>
  <si>
    <t>MRII.Dr.7.42</t>
  </si>
  <si>
    <t>MRII.Dr.7.43</t>
  </si>
  <si>
    <t>MRII.Dr.7.44</t>
  </si>
  <si>
    <t>MRII.Dr.7.45</t>
  </si>
  <si>
    <t>MRII.Dr.7.46</t>
  </si>
  <si>
    <t>MRII.Dr.7.47</t>
  </si>
  <si>
    <t>MRII.Dr.7.48</t>
  </si>
  <si>
    <t>MRIII.P.8.1</t>
  </si>
  <si>
    <t>MRIII.P.8.2</t>
  </si>
  <si>
    <t>MRIII.P.8.3</t>
  </si>
  <si>
    <t>MRIII.P.8.4</t>
  </si>
  <si>
    <t>MRIII.P.8.5</t>
  </si>
  <si>
    <t>MRIII.P.8.6</t>
  </si>
  <si>
    <t>MRIII.P.8.7</t>
  </si>
  <si>
    <t>MRIII.S.8.8</t>
  </si>
  <si>
    <t>MRIII.S.8.9</t>
  </si>
  <si>
    <t>MRIII.S.8.10</t>
  </si>
  <si>
    <t>MRIII.S.8.11</t>
  </si>
  <si>
    <t>MRIII.S.8.12</t>
  </si>
  <si>
    <t>MRIII.S.8.13</t>
  </si>
  <si>
    <t>MRIII.D.8.14</t>
  </si>
  <si>
    <t>MRIII.D.8.15</t>
  </si>
  <si>
    <t>MRIII.D.8.16</t>
  </si>
  <si>
    <t>MRIII.D.8.17</t>
  </si>
  <si>
    <t>MRIII.D.8.18</t>
  </si>
  <si>
    <t>MRIII.D.8.19</t>
  </si>
  <si>
    <t>MRIII.W.8.20</t>
  </si>
  <si>
    <t>MRIII.W.8.21</t>
  </si>
  <si>
    <t>MRIII.W.8.22</t>
  </si>
  <si>
    <t>MRIII.W.8.23</t>
  </si>
  <si>
    <t>MRIII.W.8.24</t>
  </si>
  <si>
    <t>MRIII.W.8.25</t>
  </si>
  <si>
    <t>MRIII.W.8.26</t>
  </si>
  <si>
    <t>MRIII.W.8.27</t>
  </si>
  <si>
    <t>MRIII.W.8.28</t>
  </si>
  <si>
    <t>MRIII.W.8.29</t>
  </si>
  <si>
    <t>MRIII.W.8.30</t>
  </si>
  <si>
    <t>MRIII.Dr.8.31</t>
  </si>
  <si>
    <t>MRIII.Dr.8.32</t>
  </si>
  <si>
    <t>MRIII.Dr.8.33</t>
  </si>
  <si>
    <t>MRIII.Dr.8.34</t>
  </si>
  <si>
    <t>MRIII.Dr.8.35</t>
  </si>
  <si>
    <t>MRIII.Dr.8.36</t>
  </si>
  <si>
    <t>MRIII.Dr.8.37</t>
  </si>
  <si>
    <t>MRIII.Dr.8.38</t>
  </si>
  <si>
    <t>MRIV.P.9.1</t>
  </si>
  <si>
    <t>MRIV.P.9.2</t>
  </si>
  <si>
    <t>MRIV.P.9.3</t>
  </si>
  <si>
    <t>MRIV.P.9.4</t>
  </si>
  <si>
    <t>MRIV.P.9.5</t>
  </si>
  <si>
    <t>MRIV.P.9.6</t>
  </si>
  <si>
    <t>MRIV.P.9.7</t>
  </si>
  <si>
    <t>MRIV.P.9.8</t>
  </si>
  <si>
    <t>MRIV.P.9.9</t>
  </si>
  <si>
    <t>MRIV.P.9.10</t>
  </si>
  <si>
    <t>MRIV.P.9.11</t>
  </si>
  <si>
    <t>MRIV.P.9.12</t>
  </si>
  <si>
    <t>MRIV.S.9.13</t>
  </si>
  <si>
    <t>MRIV.S.9.14</t>
  </si>
  <si>
    <t>MRIV.S.9.15</t>
  </si>
  <si>
    <t>MRIV.S.9.16</t>
  </si>
  <si>
    <t>MRIV.S.9.17</t>
  </si>
  <si>
    <t>MRIV.D.9.18</t>
  </si>
  <si>
    <t>MRIV.D.9.19</t>
  </si>
  <si>
    <t>MRIV.D.9.20</t>
  </si>
  <si>
    <t>MRIV.D.9.21</t>
  </si>
  <si>
    <t>MRIV.D.9.22</t>
  </si>
  <si>
    <t>MRIV.D.9.23</t>
  </si>
  <si>
    <t>MRIV.W.9.24</t>
  </si>
  <si>
    <t>MRIV.W.9.25</t>
  </si>
  <si>
    <t>MRIV.W.9.26</t>
  </si>
  <si>
    <t>MRIV.W.9.27</t>
  </si>
  <si>
    <t>MRIV.W.9.28</t>
  </si>
  <si>
    <t>MRIV.W.9.29</t>
  </si>
  <si>
    <t>MRIV.W.9.30</t>
  </si>
  <si>
    <t>MRIV.W.9.31</t>
  </si>
  <si>
    <t>MRIV.W.9.32</t>
  </si>
  <si>
    <t>MRIV.Dr.9.33</t>
  </si>
  <si>
    <t>MRIV.Dr.9.34</t>
  </si>
  <si>
    <t>MRIV.Dr.9.35</t>
  </si>
  <si>
    <t>MRIV.Dr.9.36</t>
  </si>
  <si>
    <t>MRIV.Dr.9.37</t>
  </si>
  <si>
    <t>MRIV.Dr.9.38</t>
  </si>
  <si>
    <t>MRIV.Dr.9.39</t>
  </si>
  <si>
    <t>MRV.P.10.1</t>
  </si>
  <si>
    <t>MRV.P.10.2</t>
  </si>
  <si>
    <t>MRV.P.10.3</t>
  </si>
  <si>
    <t>MRV.P.10.4</t>
  </si>
  <si>
    <t>MRV.P.10.5</t>
  </si>
  <si>
    <t>MRV.P.10.6</t>
  </si>
  <si>
    <t>MRV.P.10.7</t>
  </si>
  <si>
    <t>MRV.S.10.13</t>
  </si>
  <si>
    <t>MRV.S.10.14</t>
  </si>
  <si>
    <t>MRV.D.10.20</t>
  </si>
  <si>
    <t>MRV.D.10.21</t>
  </si>
  <si>
    <t>MRV.W.10.27</t>
  </si>
  <si>
    <t>MRV.W.10.28</t>
  </si>
  <si>
    <t>MRV.W.10.29</t>
  </si>
  <si>
    <t>MRV.W.10.30</t>
  </si>
  <si>
    <t>MRV.W.10.31</t>
  </si>
  <si>
    <t>MRV.W.10.32</t>
  </si>
  <si>
    <t>MRV.W.10.33</t>
  </si>
  <si>
    <t>MRV.W.10.34</t>
  </si>
  <si>
    <t>MRV.W.10.35</t>
  </si>
  <si>
    <t>MRV.W.10.36</t>
  </si>
  <si>
    <t>MRV.W.10.37</t>
  </si>
  <si>
    <t>MRV.W.10.38</t>
  </si>
  <si>
    <t>MRV.W.10.39</t>
  </si>
  <si>
    <t>RO.S.17.1</t>
  </si>
  <si>
    <t>RO.S.17.2</t>
  </si>
  <si>
    <t>RO.S.17.3</t>
  </si>
  <si>
    <t>RO.S.17.4</t>
  </si>
  <si>
    <t>RO.D.17.5</t>
  </si>
  <si>
    <t>RO.D.17.6</t>
  </si>
  <si>
    <t>RO.D.17.7</t>
  </si>
  <si>
    <t>RO.D.17.8</t>
  </si>
  <si>
    <t>RO.D.17.9</t>
  </si>
  <si>
    <t>RO.D.17.10</t>
  </si>
  <si>
    <t>RO.W.17.11</t>
  </si>
  <si>
    <t>RO.W.17.12</t>
  </si>
  <si>
    <t>RO.W.17.13</t>
  </si>
  <si>
    <t>RO.W.17.14</t>
  </si>
  <si>
    <t>RO.W.17.15</t>
  </si>
  <si>
    <t>RO.W.17.16</t>
  </si>
  <si>
    <t>RO.W.17.17</t>
  </si>
  <si>
    <t>RO.W.17.18</t>
  </si>
  <si>
    <t>RO.W.17.19</t>
  </si>
  <si>
    <t>RO.Dr.17.24</t>
  </si>
  <si>
    <t>RO.Dr.17.25</t>
  </si>
  <si>
    <t>RO.Dr.17.26</t>
  </si>
  <si>
    <t>RO.Dr.17.27</t>
  </si>
  <si>
    <t>GRI.P.18.1</t>
  </si>
  <si>
    <t>GRI.P.18.2</t>
  </si>
  <si>
    <t>GRI.P.18.3</t>
  </si>
  <si>
    <t>GRI.P.18.4</t>
  </si>
  <si>
    <t>GRI.S.18.5</t>
  </si>
  <si>
    <t>GRI.S.18.6</t>
  </si>
  <si>
    <t>GRI.S.18.7</t>
  </si>
  <si>
    <t>GRI.S.18.8</t>
  </si>
  <si>
    <t>GRI.S.18.9</t>
  </si>
  <si>
    <t>GRI.S.18.10</t>
  </si>
  <si>
    <t>GRI.PS.18.11</t>
  </si>
  <si>
    <t>GRI.PS.18.12</t>
  </si>
  <si>
    <t>GRI.PS.18.13</t>
  </si>
  <si>
    <t>GRI.PS.18.14</t>
  </si>
  <si>
    <t>GRI.S.18.15</t>
  </si>
  <si>
    <t>GRI.S.18.16</t>
  </si>
  <si>
    <t>GRI.S.18.17</t>
  </si>
  <si>
    <t>GRI.D.18.18</t>
  </si>
  <si>
    <t>GRI.D.18.19</t>
  </si>
  <si>
    <t>GRI.D.18.20</t>
  </si>
  <si>
    <t>GRI.D.18.21</t>
  </si>
  <si>
    <t>GRI.D.18.22</t>
  </si>
  <si>
    <t>GRI.D.18.23</t>
  </si>
  <si>
    <t>GRI.D.18.24</t>
  </si>
  <si>
    <t>GRI.D.18.25</t>
  </si>
  <si>
    <t>GRI.D.18.26</t>
  </si>
  <si>
    <t>GRI.D.18.27</t>
  </si>
  <si>
    <t>GRI.D.18.28</t>
  </si>
  <si>
    <t>GRI.D.18.29</t>
  </si>
  <si>
    <t>GRI.D.18.30</t>
  </si>
  <si>
    <t>GRI.D.18.31</t>
  </si>
  <si>
    <t>GRI.D.18.32</t>
  </si>
  <si>
    <t>GRI.D.18.33</t>
  </si>
  <si>
    <t>GRI.D.18.34</t>
  </si>
  <si>
    <t>GRI.W.18.35</t>
  </si>
  <si>
    <t>GRI.W.18.36</t>
  </si>
  <si>
    <t>GRI.W.18.37</t>
  </si>
  <si>
    <t>GRI.W.18.38</t>
  </si>
  <si>
    <t>GRI.W.18.39</t>
  </si>
  <si>
    <t>GRI.W.18.40</t>
  </si>
  <si>
    <t>GRI.W.18.41</t>
  </si>
  <si>
    <t>GRI.W.18.42</t>
  </si>
  <si>
    <t>GRI.W.18.43</t>
  </si>
  <si>
    <t>GRI.W.18.44</t>
  </si>
  <si>
    <t>GRI.W.18.45</t>
  </si>
  <si>
    <t>GRI.W.18.46</t>
  </si>
  <si>
    <t>GRI.W.18.47</t>
  </si>
  <si>
    <t>GRI.W.18.48</t>
  </si>
  <si>
    <t>GRI.W.18.49</t>
  </si>
  <si>
    <t>GRI.W.18.50</t>
  </si>
  <si>
    <t>GRI.W.18.51</t>
  </si>
  <si>
    <t>GRI.W.18.52</t>
  </si>
  <si>
    <t>GRI.Dr.18.55</t>
  </si>
  <si>
    <t>GRI.Dr.18.56</t>
  </si>
  <si>
    <t>GRI.Dr.18.57</t>
  </si>
  <si>
    <t>GRI.Dr.18.58</t>
  </si>
  <si>
    <t>GRI.Dr.18.59</t>
  </si>
  <si>
    <t>GRI.E.18.62</t>
  </si>
  <si>
    <t>GRI.E.18.63</t>
  </si>
  <si>
    <t>GRI.E.18.64</t>
  </si>
  <si>
    <t>GRI.E.18.65</t>
  </si>
  <si>
    <t>GRI.E.18.66</t>
  </si>
  <si>
    <t>GRI.E.18.67</t>
  </si>
  <si>
    <t>GRI.E.18.68</t>
  </si>
  <si>
    <t>GRI.E.18.69</t>
  </si>
  <si>
    <t>GRI.E.18.70</t>
  </si>
  <si>
    <t>GRI.E.18.71</t>
  </si>
  <si>
    <t>GRI.E.18.72</t>
  </si>
  <si>
    <t>GRI.E.18.73</t>
  </si>
  <si>
    <t>GRI.E.18.74</t>
  </si>
  <si>
    <t>GRI.E.18.75</t>
  </si>
  <si>
    <t>GRI.E.18.76</t>
  </si>
  <si>
    <t>GRI.E.18.77</t>
  </si>
  <si>
    <t>GRI.E.18.78</t>
  </si>
  <si>
    <t>GRI.E.18.79</t>
  </si>
  <si>
    <t>GRI.E.18.80</t>
  </si>
  <si>
    <t>GRI.E.18.81</t>
  </si>
  <si>
    <t>GRI.E.18.82</t>
  </si>
  <si>
    <t>GRI.E.18.83</t>
  </si>
  <si>
    <t>GRI.E.18.84</t>
  </si>
  <si>
    <t>GRI.E.18.85</t>
  </si>
  <si>
    <t>GRI.E.18.86</t>
  </si>
  <si>
    <t>GRI.E.18.87</t>
  </si>
  <si>
    <t>GRI.E.18.88</t>
  </si>
  <si>
    <t>GRI.E.18.89</t>
  </si>
  <si>
    <t>GRI.E.18.90</t>
  </si>
  <si>
    <t>GRI.E.18.91</t>
  </si>
  <si>
    <t>GRI.E.18.92</t>
  </si>
  <si>
    <t>GRI.E.18.93</t>
  </si>
  <si>
    <t>GRI.E.18.94</t>
  </si>
  <si>
    <t>GRI.E.18.95</t>
  </si>
  <si>
    <t>GRI.E.18.96</t>
  </si>
  <si>
    <t>GRI.E.18.97</t>
  </si>
  <si>
    <t>GRI.E.18.98</t>
  </si>
  <si>
    <t>GRI.E.18.99</t>
  </si>
  <si>
    <t>GRI.E.18.100</t>
  </si>
  <si>
    <t>GRI.E.18.101</t>
  </si>
  <si>
    <t>GRI.E.18.102</t>
  </si>
  <si>
    <t>GRI.E.18.103</t>
  </si>
  <si>
    <t>GRI.E.18.104</t>
  </si>
  <si>
    <t>GRI.E.18.105</t>
  </si>
  <si>
    <t>GRI.E.18.106</t>
  </si>
  <si>
    <t>GRI.E.18.107</t>
  </si>
  <si>
    <t>GRI.E.18.108</t>
  </si>
  <si>
    <t>GRI.E.18.109</t>
  </si>
  <si>
    <t>GRI.E.18.110</t>
  </si>
  <si>
    <t>GRI.E.18.111</t>
  </si>
  <si>
    <t>GRI.E.18.112</t>
  </si>
  <si>
    <t>GRI.E.18.113</t>
  </si>
  <si>
    <t>GRI.E.18.114</t>
  </si>
  <si>
    <t>GRI.E.18.115</t>
  </si>
  <si>
    <t>GRI.E.18.116</t>
  </si>
  <si>
    <t>GRI.E.18.117</t>
  </si>
  <si>
    <t>GRI.E.18.118</t>
  </si>
  <si>
    <t>GRI.E.18.119</t>
  </si>
  <si>
    <t>GRI.E.18.120</t>
  </si>
  <si>
    <t>GRI.E.18.121</t>
  </si>
  <si>
    <t>GRI.E.18.122</t>
  </si>
  <si>
    <t>GRI.E.18.123</t>
  </si>
  <si>
    <t>GRI.E.18.124</t>
  </si>
  <si>
    <t>GRI.E.18.125</t>
  </si>
  <si>
    <t>GRI.E.18.126</t>
  </si>
  <si>
    <t>GRI.T.18.129</t>
  </si>
  <si>
    <t>GRI.T.18.130</t>
  </si>
  <si>
    <t>GRI.T.18.131</t>
  </si>
  <si>
    <t>GRI.T.18.132</t>
  </si>
  <si>
    <t>GRI.T.18.133</t>
  </si>
  <si>
    <t>GRI.T.18.134</t>
  </si>
  <si>
    <t>GRI.T.18.135</t>
  </si>
  <si>
    <t>GRI.T.18.136</t>
  </si>
  <si>
    <t>GRI.T.18.137</t>
  </si>
  <si>
    <t>GRI.T.18.138</t>
  </si>
  <si>
    <t>GRI.T.18.139</t>
  </si>
  <si>
    <t>GRI.T.18.140</t>
  </si>
  <si>
    <t>GRI.T.18.141</t>
  </si>
  <si>
    <t>GRI.T.18.142</t>
  </si>
  <si>
    <t>GRI.T.18.143</t>
  </si>
  <si>
    <t>GRI.T.18.144</t>
  </si>
  <si>
    <t>GRI.T.18.145</t>
  </si>
  <si>
    <t>GRI.T.18.146</t>
  </si>
  <si>
    <t>GRI.T.18.147</t>
  </si>
  <si>
    <t>GRI.T.18.148</t>
  </si>
  <si>
    <t>GRI.T.18.149</t>
  </si>
  <si>
    <t>GRI.T.18.150</t>
  </si>
  <si>
    <t>zaślepienie i zamulenie istniejącyhc kanałów DN 200 przeznaczonych do likwidacji</t>
  </si>
  <si>
    <t>MRII.P.7.10</t>
  </si>
  <si>
    <t>Fi min 400 mm</t>
  </si>
  <si>
    <t>demontaż pokryw studni z kręgów Fi 1200 mm i ich zasypanie</t>
  </si>
  <si>
    <t xml:space="preserve">demontaż włazów i płyt stropowych oraz zasypanie studzienek </t>
  </si>
  <si>
    <t>MRII.S.7.17</t>
  </si>
  <si>
    <t>MRII.D.7.28</t>
  </si>
  <si>
    <t>MRII.W.7.41</t>
  </si>
  <si>
    <t>MRII.Dr.7.49</t>
  </si>
  <si>
    <t>Cena jedn. (bez VAT) EUR</t>
  </si>
  <si>
    <t>Wartość EUR (bez VAT)</t>
  </si>
  <si>
    <t>budowa krawężników betonowych  na ławie z betonu</t>
  </si>
  <si>
    <t>RAZEM netto (bez podatku VAT)</t>
  </si>
  <si>
    <t xml:space="preserve">VAT w wysokości 7% </t>
  </si>
  <si>
    <t xml:space="preserve">VAT w wysokości 22% </t>
  </si>
  <si>
    <t>ŁĄCZNIE CENA OFERTOWA*  (z należnym podatkiem VAT)</t>
  </si>
  <si>
    <t>RAZEM (netto)</t>
  </si>
  <si>
    <t>VAT  22%</t>
  </si>
  <si>
    <t>RAZEM (brutto) z należnym podatkiem VAT</t>
  </si>
  <si>
    <t>RAZEM zadanie nr 1  netto (bez podatku VAT)</t>
  </si>
  <si>
    <t>VAT  7%</t>
  </si>
  <si>
    <t xml:space="preserve">rozebranie chodników z kostki betonowej </t>
  </si>
  <si>
    <t>budowa krawężników betonowych 15x30 cm na ławach z betonu /krawężniki z odzysku 520 m/</t>
  </si>
  <si>
    <t>MRV.S.10.8</t>
  </si>
  <si>
    <t>MRV.S.10.9</t>
  </si>
  <si>
    <t>MRV.S.10.10</t>
  </si>
  <si>
    <t>MRV.S.10.11</t>
  </si>
  <si>
    <t>MRV.S.10.12</t>
  </si>
  <si>
    <t>MRV.D.10.15</t>
  </si>
  <si>
    <t>MRV.D.10.16</t>
  </si>
  <si>
    <t>MRV.D.10.17</t>
  </si>
  <si>
    <t>MRV.D.10.18</t>
  </si>
  <si>
    <t>MRV.D.10.19</t>
  </si>
  <si>
    <t>MRV.W.10.22</t>
  </si>
  <si>
    <t>MRV.W.10.23</t>
  </si>
  <si>
    <t>MRV.W.10.24</t>
  </si>
  <si>
    <t>MRV.W.10.25</t>
  </si>
  <si>
    <t>MRV.W.10.26</t>
  </si>
  <si>
    <t>MRV.Dr.10.40</t>
  </si>
  <si>
    <t>MRV.Dr.10.41</t>
  </si>
  <si>
    <t>MRV.Dr.10.42</t>
  </si>
  <si>
    <t>RO.W.17.20</t>
  </si>
  <si>
    <t>RO.W.17.21</t>
  </si>
  <si>
    <t>RO.W.17.22</t>
  </si>
  <si>
    <t>RO.Dr.17.23</t>
  </si>
  <si>
    <t>RO.Dr.17.28</t>
  </si>
  <si>
    <t>GRI.Dr.18.53</t>
  </si>
  <si>
    <t>GRI.Dr.18.54</t>
  </si>
  <si>
    <t>GRI.E.18.60</t>
  </si>
  <si>
    <t>GRI.E.18.61</t>
  </si>
  <si>
    <t>GRI.T.18.128</t>
  </si>
  <si>
    <t>budowa bariery energochłonnej typ SP-04/2 wraz z odcinkiem początkowym i końcowym</t>
  </si>
  <si>
    <t>GRI.T.18.127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</si>
</sst>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00"/>
    <numFmt numFmtId="167" formatCode="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0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12"/>
      <name val="Times New Roman"/>
      <family val="1"/>
    </font>
    <font>
      <b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 quotePrefix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2" fontId="5" fillId="0" borderId="1" xfId="0" applyNumberFormat="1" applyFont="1" applyBorder="1" applyAlignment="1" quotePrefix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2" fontId="8" fillId="0" borderId="1" xfId="0" applyNumberFormat="1" applyFont="1" applyBorder="1" applyAlignment="1">
      <alignment vertical="center"/>
    </xf>
    <xf numFmtId="164" fontId="11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2" fontId="5" fillId="0" borderId="0" xfId="0" applyNumberFormat="1" applyFont="1" applyAlignment="1">
      <alignment vertical="center"/>
    </xf>
    <xf numFmtId="2" fontId="11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vertical="center" wrapText="1"/>
    </xf>
    <xf numFmtId="2" fontId="10" fillId="0" borderId="1" xfId="0" applyNumberFormat="1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 quotePrefix="1">
      <alignment horizontal="right" vertical="center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 quotePrefix="1">
      <alignment horizontal="center" vertical="center"/>
    </xf>
    <xf numFmtId="0" fontId="9" fillId="0" borderId="4" xfId="0" applyFont="1" applyBorder="1" applyAlignment="1">
      <alignment horizontal="center" vertical="center"/>
    </xf>
    <xf numFmtId="4" fontId="10" fillId="0" borderId="5" xfId="0" applyNumberFormat="1" applyFont="1" applyBorder="1" applyAlignment="1" quotePrefix="1">
      <alignment horizontal="right" vertical="center"/>
    </xf>
    <xf numFmtId="4" fontId="10" fillId="0" borderId="5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0" fillId="0" borderId="3" xfId="0" applyFont="1" applyBorder="1" applyAlignment="1">
      <alignment horizontal="right" vertical="center" wrapText="1"/>
    </xf>
    <xf numFmtId="0" fontId="10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10" fillId="0" borderId="11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4" fontId="10" fillId="3" borderId="11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8" xfId="0" applyNumberFormat="1" applyFont="1" applyFill="1" applyBorder="1" applyAlignment="1">
      <alignment horizontal="right" vertical="center"/>
    </xf>
    <xf numFmtId="4" fontId="11" fillId="0" borderId="0" xfId="0" applyNumberFormat="1" applyFont="1" applyAlignment="1">
      <alignment vertical="center"/>
    </xf>
    <xf numFmtId="4" fontId="5" fillId="0" borderId="8" xfId="0" applyNumberFormat="1" applyFont="1" applyBorder="1" applyAlignment="1">
      <alignment vertical="center"/>
    </xf>
    <xf numFmtId="4" fontId="5" fillId="0" borderId="2" xfId="0" applyNumberFormat="1" applyFont="1" applyFill="1" applyBorder="1" applyAlignment="1">
      <alignment horizontal="right" vertical="center"/>
    </xf>
    <xf numFmtId="2" fontId="11" fillId="0" borderId="1" xfId="0" applyNumberFormat="1" applyFont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4" fontId="10" fillId="0" borderId="12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left" vertical="center" indent="1"/>
    </xf>
    <xf numFmtId="1" fontId="7" fillId="0" borderId="1" xfId="0" applyNumberFormat="1" applyFont="1" applyBorder="1" applyAlignment="1">
      <alignment horizontal="left" vertical="center" indent="1"/>
    </xf>
    <xf numFmtId="0" fontId="7" fillId="0" borderId="1" xfId="0" applyFont="1" applyBorder="1" applyAlignment="1">
      <alignment vertical="center"/>
    </xf>
    <xf numFmtId="1" fontId="15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5" fillId="0" borderId="1" xfId="0" applyNumberFormat="1" applyFont="1" applyFill="1" applyBorder="1" applyAlignment="1">
      <alignment horizontal="right" vertical="center"/>
    </xf>
    <xf numFmtId="4" fontId="5" fillId="0" borderId="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right" vertical="center"/>
    </xf>
    <xf numFmtId="4" fontId="10" fillId="0" borderId="17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4" fontId="10" fillId="0" borderId="18" xfId="0" applyNumberFormat="1" applyFont="1" applyBorder="1" applyAlignment="1">
      <alignment vertical="center"/>
    </xf>
    <xf numFmtId="4" fontId="10" fillId="0" borderId="19" xfId="0" applyNumberFormat="1" applyFont="1" applyBorder="1" applyAlignment="1">
      <alignment vertical="center"/>
    </xf>
    <xf numFmtId="4" fontId="13" fillId="0" borderId="0" xfId="0" applyNumberFormat="1" applyFont="1" applyAlignment="1">
      <alignment vertical="center"/>
    </xf>
    <xf numFmtId="2" fontId="5" fillId="3" borderId="0" xfId="0" applyNumberFormat="1" applyFont="1" applyFill="1" applyAlignment="1">
      <alignment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10" fillId="0" borderId="25" xfId="0" applyFont="1" applyBorder="1" applyAlignment="1">
      <alignment horizontal="right" vertical="center" wrapText="1"/>
    </xf>
    <xf numFmtId="0" fontId="10" fillId="3" borderId="2" xfId="0" applyFont="1" applyFill="1" applyBorder="1" applyAlignment="1">
      <alignment horizontal="right" vertical="center" wrapText="1"/>
    </xf>
    <xf numFmtId="0" fontId="10" fillId="3" borderId="8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right" vertical="center" wrapText="1"/>
    </xf>
    <xf numFmtId="0" fontId="10" fillId="0" borderId="26" xfId="0" applyFont="1" applyBorder="1" applyAlignment="1">
      <alignment horizontal="right" vertical="center" wrapText="1"/>
    </xf>
    <xf numFmtId="0" fontId="10" fillId="0" borderId="23" xfId="0" applyFont="1" applyBorder="1" applyAlignment="1">
      <alignment horizontal="right" vertical="center" wrapText="1"/>
    </xf>
    <xf numFmtId="0" fontId="10" fillId="0" borderId="29" xfId="0" applyFont="1" applyBorder="1" applyAlignment="1">
      <alignment horizontal="right" vertical="center" wrapText="1"/>
    </xf>
    <xf numFmtId="2" fontId="14" fillId="2" borderId="2" xfId="0" applyNumberFormat="1" applyFont="1" applyFill="1" applyBorder="1" applyAlignment="1">
      <alignment horizontal="center" vertical="center" wrapText="1"/>
    </xf>
    <xf numFmtId="2" fontId="14" fillId="2" borderId="8" xfId="0" applyNumberFormat="1" applyFont="1" applyFill="1" applyBorder="1" applyAlignment="1">
      <alignment horizontal="center"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/>
    </xf>
    <xf numFmtId="2" fontId="10" fillId="2" borderId="8" xfId="0" applyNumberFormat="1" applyFont="1" applyFill="1" applyBorder="1" applyAlignment="1">
      <alignment horizontal="center" vertical="center"/>
    </xf>
    <xf numFmtId="2" fontId="5" fillId="2" borderId="8" xfId="0" applyNumberFormat="1" applyFont="1" applyFill="1" applyBorder="1" applyAlignment="1">
      <alignment horizontal="center" vertical="center"/>
    </xf>
    <xf numFmtId="2" fontId="5" fillId="2" borderId="3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4" fontId="10" fillId="0" borderId="31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0"/>
  <sheetViews>
    <sheetView view="pageBreakPreview" zoomScale="85" zoomScaleSheetLayoutView="85" workbookViewId="0" topLeftCell="A4">
      <selection activeCell="C11" sqref="C11"/>
    </sheetView>
  </sheetViews>
  <sheetFormatPr defaultColWidth="9.140625" defaultRowHeight="12.75"/>
  <cols>
    <col min="1" max="1" width="3.57421875" style="2" customWidth="1"/>
    <col min="2" max="2" width="10.8515625" style="2" bestFit="1" customWidth="1"/>
    <col min="3" max="3" width="58.421875" style="30" customWidth="1"/>
    <col min="4" max="4" width="15.8515625" style="2" customWidth="1"/>
    <col min="5" max="16384" width="9.140625" style="2" customWidth="1"/>
  </cols>
  <sheetData>
    <row r="1" spans="1:4" ht="51" customHeight="1" thickBot="1">
      <c r="A1" s="111" t="s">
        <v>112</v>
      </c>
      <c r="B1" s="111"/>
      <c r="C1" s="111"/>
      <c r="D1" s="111"/>
    </row>
    <row r="2" spans="1:4" ht="27" customHeight="1">
      <c r="A2" s="108" t="s">
        <v>142</v>
      </c>
      <c r="B2" s="109"/>
      <c r="C2" s="109"/>
      <c r="D2" s="110"/>
    </row>
    <row r="3" spans="1:4" s="3" customFormat="1" ht="22.5">
      <c r="A3" s="50" t="s">
        <v>73</v>
      </c>
      <c r="B3" s="1" t="s">
        <v>143</v>
      </c>
      <c r="C3" s="1" t="s">
        <v>75</v>
      </c>
      <c r="D3" s="51" t="s">
        <v>21</v>
      </c>
    </row>
    <row r="4" spans="1:4" ht="12.75">
      <c r="A4" s="52">
        <v>1</v>
      </c>
      <c r="B4" s="4">
        <v>2</v>
      </c>
      <c r="C4" s="1">
        <v>3</v>
      </c>
      <c r="D4" s="53">
        <v>4</v>
      </c>
    </row>
    <row r="5" spans="1:4" s="3" customFormat="1" ht="45" customHeight="1">
      <c r="A5" s="54">
        <v>1</v>
      </c>
      <c r="B5" s="15" t="s">
        <v>2</v>
      </c>
      <c r="C5" s="19" t="s">
        <v>99</v>
      </c>
      <c r="D5" s="55"/>
    </row>
    <row r="6" spans="1:4" s="3" customFormat="1" ht="50.25" customHeight="1">
      <c r="A6" s="54">
        <f aca="true" t="shared" si="0" ref="A6:A11">A5+1</f>
        <v>2</v>
      </c>
      <c r="B6" s="15" t="s">
        <v>101</v>
      </c>
      <c r="C6" s="19" t="s">
        <v>100</v>
      </c>
      <c r="D6" s="56"/>
    </row>
    <row r="7" spans="1:4" s="3" customFormat="1" ht="45" customHeight="1">
      <c r="A7" s="54">
        <f t="shared" si="0"/>
        <v>3</v>
      </c>
      <c r="B7" s="15" t="s">
        <v>103</v>
      </c>
      <c r="C7" s="19" t="s">
        <v>102</v>
      </c>
      <c r="D7" s="56"/>
    </row>
    <row r="8" spans="1:4" s="3" customFormat="1" ht="54.75" customHeight="1">
      <c r="A8" s="54">
        <f t="shared" si="0"/>
        <v>4</v>
      </c>
      <c r="B8" s="15" t="s">
        <v>105</v>
      </c>
      <c r="C8" s="19" t="s">
        <v>104</v>
      </c>
      <c r="D8" s="56"/>
    </row>
    <row r="9" spans="1:4" s="3" customFormat="1" ht="45" customHeight="1">
      <c r="A9" s="54">
        <f t="shared" si="0"/>
        <v>5</v>
      </c>
      <c r="B9" s="15" t="s">
        <v>107</v>
      </c>
      <c r="C9" s="19" t="s">
        <v>106</v>
      </c>
      <c r="D9" s="56"/>
    </row>
    <row r="10" spans="1:4" s="3" customFormat="1" ht="45" customHeight="1">
      <c r="A10" s="54">
        <f t="shared" si="0"/>
        <v>6</v>
      </c>
      <c r="B10" s="15" t="s">
        <v>109</v>
      </c>
      <c r="C10" s="19" t="s">
        <v>108</v>
      </c>
      <c r="D10" s="56"/>
    </row>
    <row r="11" spans="1:4" s="3" customFormat="1" ht="45" customHeight="1">
      <c r="A11" s="54">
        <f t="shared" si="0"/>
        <v>7</v>
      </c>
      <c r="B11" s="15" t="s">
        <v>111</v>
      </c>
      <c r="C11" s="19" t="s">
        <v>110</v>
      </c>
      <c r="D11" s="79"/>
    </row>
    <row r="12" spans="1:4" ht="14.25" customHeight="1">
      <c r="A12" s="57"/>
      <c r="B12" s="61"/>
      <c r="C12" s="60" t="s">
        <v>650</v>
      </c>
      <c r="D12" s="56"/>
    </row>
    <row r="13" spans="1:4" ht="13.5" customHeight="1">
      <c r="A13" s="58"/>
      <c r="B13" s="62"/>
      <c r="C13" s="60" t="s">
        <v>651</v>
      </c>
      <c r="D13" s="91"/>
    </row>
    <row r="14" spans="1:4" ht="13.5" customHeight="1">
      <c r="A14" s="92"/>
      <c r="B14" s="93"/>
      <c r="C14" s="60" t="s">
        <v>652</v>
      </c>
      <c r="D14" s="94"/>
    </row>
    <row r="15" spans="1:4" ht="18" customHeight="1" thickBot="1">
      <c r="A15" s="59"/>
      <c r="B15" s="63"/>
      <c r="C15" s="95" t="s">
        <v>653</v>
      </c>
      <c r="D15" s="96"/>
    </row>
    <row r="16" ht="12.75">
      <c r="D16" s="21"/>
    </row>
    <row r="17" ht="12.75">
      <c r="D17" s="21"/>
    </row>
    <row r="18" ht="12.75">
      <c r="D18" s="21"/>
    </row>
    <row r="19" ht="12.75">
      <c r="D19" s="21"/>
    </row>
    <row r="20" ht="12.75">
      <c r="D20" s="21"/>
    </row>
    <row r="21" ht="12.75">
      <c r="D21" s="21"/>
    </row>
    <row r="22" ht="12.75">
      <c r="D22" s="21"/>
    </row>
    <row r="23" ht="12.75">
      <c r="D23" s="21"/>
    </row>
    <row r="24" ht="12.75">
      <c r="D24" s="21"/>
    </row>
    <row r="25" ht="12.75">
      <c r="D25" s="21"/>
    </row>
    <row r="26" ht="12.75">
      <c r="D26" s="21"/>
    </row>
    <row r="27" ht="12.75">
      <c r="D27" s="21"/>
    </row>
    <row r="28" ht="12.75">
      <c r="D28" s="21"/>
    </row>
    <row r="29" ht="12.75">
      <c r="D29" s="21"/>
    </row>
    <row r="30" ht="12.75">
      <c r="D30" s="21"/>
    </row>
    <row r="31" ht="12.75">
      <c r="D31" s="21"/>
    </row>
    <row r="32" ht="12.75">
      <c r="D32" s="21"/>
    </row>
    <row r="33" ht="12.75">
      <c r="D33" s="21"/>
    </row>
    <row r="34" ht="12.75">
      <c r="D34" s="21"/>
    </row>
    <row r="35" ht="12.75">
      <c r="D35" s="21"/>
    </row>
    <row r="36" ht="12.75">
      <c r="D36" s="21"/>
    </row>
    <row r="37" ht="12.75">
      <c r="D37" s="21"/>
    </row>
    <row r="38" ht="12.75">
      <c r="D38" s="21"/>
    </row>
    <row r="39" ht="12.75">
      <c r="D39" s="21"/>
    </row>
    <row r="40" ht="12.75">
      <c r="D40" s="21"/>
    </row>
    <row r="41" ht="12.75">
      <c r="D41" s="21"/>
    </row>
    <row r="42" ht="12.75">
      <c r="D42" s="21"/>
    </row>
    <row r="43" ht="12.75">
      <c r="D43" s="21"/>
    </row>
    <row r="44" ht="12.75">
      <c r="D44" s="21"/>
    </row>
    <row r="45" ht="12.75">
      <c r="D45" s="21"/>
    </row>
    <row r="46" ht="12.75">
      <c r="D46" s="21"/>
    </row>
    <row r="47" ht="12.75">
      <c r="D47" s="21"/>
    </row>
    <row r="48" ht="12.75">
      <c r="D48" s="21"/>
    </row>
    <row r="49" ht="12.75">
      <c r="D49" s="21"/>
    </row>
    <row r="50" ht="12.75">
      <c r="D50" s="21"/>
    </row>
    <row r="51" ht="12.75">
      <c r="D51" s="21"/>
    </row>
    <row r="52" ht="12.75">
      <c r="D52" s="21"/>
    </row>
    <row r="53" ht="12.75">
      <c r="D53" s="21"/>
    </row>
    <row r="54" ht="12.75">
      <c r="D54" s="21"/>
    </row>
    <row r="55" ht="12.75">
      <c r="D55" s="21"/>
    </row>
    <row r="56" ht="12.75">
      <c r="D56" s="21"/>
    </row>
    <row r="57" ht="12.75">
      <c r="D57" s="21"/>
    </row>
    <row r="58" ht="12.75">
      <c r="D58" s="21"/>
    </row>
    <row r="59" ht="12.75">
      <c r="D59" s="21"/>
    </row>
    <row r="60" ht="12.75">
      <c r="D60" s="21"/>
    </row>
    <row r="61" ht="12.75">
      <c r="D61" s="21"/>
    </row>
    <row r="62" ht="12.75">
      <c r="D62" s="21"/>
    </row>
    <row r="63" ht="12.75">
      <c r="D63" s="21"/>
    </row>
    <row r="64" ht="12.75">
      <c r="D64" s="21"/>
    </row>
    <row r="65" ht="12.75">
      <c r="D65" s="21"/>
    </row>
    <row r="66" ht="12.75">
      <c r="D66" s="21"/>
    </row>
    <row r="67" ht="12.75">
      <c r="D67" s="21"/>
    </row>
    <row r="68" ht="12.75">
      <c r="D68" s="21"/>
    </row>
    <row r="69" ht="12.75">
      <c r="D69" s="21"/>
    </row>
    <row r="70" ht="12.75">
      <c r="D70" s="21"/>
    </row>
    <row r="71" ht="12.75">
      <c r="D71" s="21"/>
    </row>
    <row r="72" ht="12.75">
      <c r="D72" s="21"/>
    </row>
    <row r="73" ht="12.75">
      <c r="D73" s="21"/>
    </row>
    <row r="74" ht="12.75">
      <c r="D74" s="21"/>
    </row>
    <row r="75" ht="12.75">
      <c r="D75" s="21"/>
    </row>
    <row r="76" ht="12.75">
      <c r="D76" s="21"/>
    </row>
    <row r="77" ht="12.75">
      <c r="D77" s="21"/>
    </row>
    <row r="78" ht="12.75">
      <c r="D78" s="21"/>
    </row>
    <row r="79" ht="12.75">
      <c r="D79" s="21"/>
    </row>
    <row r="80" ht="12.75">
      <c r="D80" s="21"/>
    </row>
    <row r="81" ht="12.75">
      <c r="D81" s="21"/>
    </row>
    <row r="82" ht="12.75">
      <c r="D82" s="21"/>
    </row>
    <row r="83" ht="12.75">
      <c r="D83" s="21"/>
    </row>
    <row r="84" ht="12.75">
      <c r="D84" s="21"/>
    </row>
    <row r="85" ht="12.75">
      <c r="D85" s="21"/>
    </row>
    <row r="86" ht="12.75">
      <c r="D86" s="21"/>
    </row>
    <row r="87" ht="12.75">
      <c r="D87" s="21"/>
    </row>
    <row r="88" ht="12.75">
      <c r="D88" s="21"/>
    </row>
    <row r="89" ht="12.75">
      <c r="D89" s="21"/>
    </row>
    <row r="90" ht="12.75">
      <c r="D90" s="21"/>
    </row>
    <row r="91" ht="12.75">
      <c r="D91" s="21"/>
    </row>
    <row r="92" ht="12.75">
      <c r="D92" s="21"/>
    </row>
    <row r="93" ht="12.75">
      <c r="D93" s="21"/>
    </row>
    <row r="94" ht="12.75">
      <c r="D94" s="21"/>
    </row>
    <row r="95" ht="12.75">
      <c r="D95" s="21"/>
    </row>
    <row r="96" ht="12.75">
      <c r="D96" s="21"/>
    </row>
    <row r="97" ht="12.75">
      <c r="D97" s="21"/>
    </row>
    <row r="98" ht="12.75">
      <c r="D98" s="21"/>
    </row>
    <row r="99" ht="12.75">
      <c r="D99" s="21"/>
    </row>
    <row r="100" ht="12.75">
      <c r="D100" s="21"/>
    </row>
    <row r="101" ht="12.75">
      <c r="D101" s="21"/>
    </row>
    <row r="102" ht="12.75">
      <c r="D102" s="21"/>
    </row>
    <row r="103" ht="12.75">
      <c r="D103" s="21"/>
    </row>
    <row r="104" ht="12.75">
      <c r="D104" s="21"/>
    </row>
    <row r="105" ht="12.75">
      <c r="D105" s="21"/>
    </row>
    <row r="106" ht="12.75">
      <c r="D106" s="21"/>
    </row>
    <row r="107" ht="12.75">
      <c r="D107" s="21"/>
    </row>
    <row r="108" ht="12.75">
      <c r="D108" s="21"/>
    </row>
    <row r="109" ht="12.75">
      <c r="D109" s="21"/>
    </row>
    <row r="110" ht="12.75">
      <c r="D110" s="21"/>
    </row>
  </sheetData>
  <mergeCells count="2">
    <mergeCell ref="A2:D2"/>
    <mergeCell ref="A1:D1"/>
  </mergeCells>
  <printOptions horizontalCentered="1"/>
  <pageMargins left="0.7874015748031497" right="0.41" top="0.6" bottom="0.73" header="0.31496062992125984" footer="0.2755905511811024"/>
  <pageSetup horizontalDpi="600" verticalDpi="600" orientation="portrait" paperSize="9" r:id="rId1"/>
  <headerFooter alignWithMargins="0">
    <oddHeader>&amp;C&amp;8Inwestycja współfinansowana ze środków pomocowych z Funduszu Spójności</oddHeader>
    <oddFooter>&amp;C&amp;8GOSPODARKA WODNO-ŚCIEKOWA W BĘDZINIE ETAP III - PRZEDMIAR ROBÓT
Kontrakt nr CCI 2004/PL/16/C/PE/001-03&amp;R&amp;P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24"/>
  <sheetViews>
    <sheetView view="pageBreakPreview" zoomScaleSheetLayoutView="100" workbookViewId="0" topLeftCell="A16">
      <selection activeCell="F35" sqref="F35"/>
    </sheetView>
  </sheetViews>
  <sheetFormatPr defaultColWidth="9.140625" defaultRowHeight="12.75"/>
  <cols>
    <col min="1" max="1" width="2.8515625" style="82" bestFit="1" customWidth="1"/>
    <col min="2" max="2" width="7.140625" style="82" bestFit="1" customWidth="1"/>
    <col min="3" max="3" width="9.28125" style="2" customWidth="1"/>
    <col min="4" max="4" width="37.421875" style="20" customWidth="1"/>
    <col min="5" max="5" width="6.7109375" style="2" customWidth="1"/>
    <col min="6" max="6" width="8.7109375" style="2" customWidth="1"/>
    <col min="7" max="7" width="9.421875" style="2" customWidth="1"/>
    <col min="8" max="8" width="11.7109375" style="2" customWidth="1"/>
    <col min="9" max="16384" width="9.140625" style="2" customWidth="1"/>
  </cols>
  <sheetData>
    <row r="1" spans="1:8" ht="47.25" customHeight="1">
      <c r="A1" s="112" t="s">
        <v>306</v>
      </c>
      <c r="B1" s="112"/>
      <c r="C1" s="112"/>
      <c r="D1" s="112"/>
      <c r="E1" s="112"/>
      <c r="F1" s="112"/>
      <c r="G1" s="112"/>
      <c r="H1" s="112"/>
    </row>
    <row r="2" spans="1:8" ht="18.75">
      <c r="A2" s="125" t="s">
        <v>3</v>
      </c>
      <c r="B2" s="125"/>
      <c r="C2" s="125"/>
      <c r="D2" s="125"/>
      <c r="E2" s="125"/>
      <c r="F2" s="125"/>
      <c r="G2" s="125"/>
      <c r="H2" s="125"/>
    </row>
    <row r="3" spans="1:8" s="3" customFormat="1" ht="33.75">
      <c r="A3" s="1" t="s">
        <v>73</v>
      </c>
      <c r="B3" s="1" t="s">
        <v>305</v>
      </c>
      <c r="C3" s="1" t="s">
        <v>74</v>
      </c>
      <c r="D3" s="1" t="s">
        <v>75</v>
      </c>
      <c r="E3" s="1" t="s">
        <v>77</v>
      </c>
      <c r="F3" s="1" t="s">
        <v>76</v>
      </c>
      <c r="G3" s="1" t="s">
        <v>647</v>
      </c>
      <c r="H3" s="1" t="s">
        <v>648</v>
      </c>
    </row>
    <row r="4" spans="1:8" ht="12.75">
      <c r="A4" s="4">
        <v>1</v>
      </c>
      <c r="B4" s="4">
        <v>2</v>
      </c>
      <c r="C4" s="4">
        <v>3</v>
      </c>
      <c r="D4" s="1">
        <v>4</v>
      </c>
      <c r="E4" s="4">
        <v>5</v>
      </c>
      <c r="F4" s="4">
        <v>6</v>
      </c>
      <c r="G4" s="4">
        <v>7</v>
      </c>
      <c r="H4" s="4" t="s">
        <v>304</v>
      </c>
    </row>
    <row r="5" spans="1:8" ht="27.75" customHeight="1">
      <c r="A5" s="115" t="s">
        <v>113</v>
      </c>
      <c r="B5" s="116"/>
      <c r="C5" s="117"/>
      <c r="D5" s="117"/>
      <c r="E5" s="117"/>
      <c r="F5" s="117"/>
      <c r="G5" s="117"/>
      <c r="H5" s="118"/>
    </row>
    <row r="6" spans="1:8" s="3" customFormat="1" ht="15">
      <c r="A6" s="80"/>
      <c r="B6" s="80"/>
      <c r="C6" s="6"/>
      <c r="D6" s="7" t="s">
        <v>146</v>
      </c>
      <c r="E6" s="119"/>
      <c r="F6" s="120"/>
      <c r="G6" s="120"/>
      <c r="H6" s="121"/>
    </row>
    <row r="7" spans="1:8" ht="25.5">
      <c r="A7" s="80">
        <v>1</v>
      </c>
      <c r="B7" s="80" t="s">
        <v>312</v>
      </c>
      <c r="C7" s="10" t="s">
        <v>137</v>
      </c>
      <c r="D7" s="11" t="s">
        <v>88</v>
      </c>
      <c r="E7" s="113" t="s">
        <v>84</v>
      </c>
      <c r="F7" s="114"/>
      <c r="G7" s="13" t="s">
        <v>85</v>
      </c>
      <c r="H7" s="14"/>
    </row>
    <row r="8" spans="1:8" ht="25.5">
      <c r="A8" s="80">
        <v>2</v>
      </c>
      <c r="B8" s="80" t="s">
        <v>313</v>
      </c>
      <c r="C8" s="10" t="s">
        <v>137</v>
      </c>
      <c r="D8" s="11" t="s">
        <v>89</v>
      </c>
      <c r="E8" s="113" t="s">
        <v>84</v>
      </c>
      <c r="F8" s="114"/>
      <c r="G8" s="13" t="s">
        <v>85</v>
      </c>
      <c r="H8" s="14"/>
    </row>
    <row r="9" spans="1:8" s="3" customFormat="1" ht="25.5">
      <c r="A9" s="81"/>
      <c r="B9" s="81"/>
      <c r="C9" s="6"/>
      <c r="D9" s="16" t="s">
        <v>162</v>
      </c>
      <c r="E9" s="122"/>
      <c r="F9" s="123"/>
      <c r="G9" s="123"/>
      <c r="H9" s="124"/>
    </row>
    <row r="10" spans="1:8" ht="38.25">
      <c r="A10" s="80">
        <v>3</v>
      </c>
      <c r="B10" s="80" t="s">
        <v>314</v>
      </c>
      <c r="C10" s="10" t="s">
        <v>137</v>
      </c>
      <c r="D10" s="18" t="s">
        <v>115</v>
      </c>
      <c r="E10" s="113" t="s">
        <v>84</v>
      </c>
      <c r="F10" s="114"/>
      <c r="G10" s="13" t="s">
        <v>85</v>
      </c>
      <c r="H10" s="14"/>
    </row>
    <row r="11" spans="1:8" ht="38.25">
      <c r="A11" s="80">
        <v>4</v>
      </c>
      <c r="B11" s="80" t="s">
        <v>315</v>
      </c>
      <c r="C11" s="10" t="s">
        <v>137</v>
      </c>
      <c r="D11" s="18" t="s">
        <v>116</v>
      </c>
      <c r="E11" s="9" t="s">
        <v>87</v>
      </c>
      <c r="F11" s="9">
        <v>16</v>
      </c>
      <c r="G11" s="13"/>
      <c r="H11" s="14"/>
    </row>
    <row r="12" spans="1:8" ht="38.25">
      <c r="A12" s="80">
        <v>5</v>
      </c>
      <c r="B12" s="80" t="s">
        <v>316</v>
      </c>
      <c r="C12" s="10" t="s">
        <v>137</v>
      </c>
      <c r="D12" s="18" t="s">
        <v>117</v>
      </c>
      <c r="E12" s="113" t="s">
        <v>84</v>
      </c>
      <c r="F12" s="114"/>
      <c r="G12" s="13" t="s">
        <v>85</v>
      </c>
      <c r="H12" s="14"/>
    </row>
    <row r="13" spans="1:8" ht="27.75" customHeight="1">
      <c r="A13" s="115" t="s">
        <v>114</v>
      </c>
      <c r="B13" s="116"/>
      <c r="C13" s="117"/>
      <c r="D13" s="117"/>
      <c r="E13" s="117"/>
      <c r="F13" s="117"/>
      <c r="G13" s="117"/>
      <c r="H13" s="118"/>
    </row>
    <row r="14" spans="1:8" ht="14.25">
      <c r="A14" s="80"/>
      <c r="B14" s="80"/>
      <c r="C14" s="10"/>
      <c r="D14" s="7" t="s">
        <v>83</v>
      </c>
      <c r="E14" s="12"/>
      <c r="F14" s="25"/>
      <c r="G14" s="13"/>
      <c r="H14" s="26"/>
    </row>
    <row r="15" spans="1:8" ht="51">
      <c r="A15" s="80">
        <v>6</v>
      </c>
      <c r="B15" s="80" t="s">
        <v>317</v>
      </c>
      <c r="C15" s="10" t="s">
        <v>137</v>
      </c>
      <c r="D15" s="11" t="s">
        <v>135</v>
      </c>
      <c r="E15" s="113" t="s">
        <v>84</v>
      </c>
      <c r="F15" s="114"/>
      <c r="G15" s="48" t="s">
        <v>85</v>
      </c>
      <c r="H15" s="26"/>
    </row>
    <row r="16" spans="1:8" ht="25.5">
      <c r="A16" s="80">
        <v>7</v>
      </c>
      <c r="B16" s="80" t="s">
        <v>318</v>
      </c>
      <c r="C16" s="10" t="s">
        <v>137</v>
      </c>
      <c r="D16" s="11" t="s">
        <v>131</v>
      </c>
      <c r="E16" s="113" t="s">
        <v>84</v>
      </c>
      <c r="F16" s="114"/>
      <c r="G16" s="13" t="s">
        <v>85</v>
      </c>
      <c r="H16" s="26"/>
    </row>
    <row r="17" spans="1:8" ht="25.5">
      <c r="A17" s="80">
        <v>8</v>
      </c>
      <c r="B17" s="80" t="s">
        <v>319</v>
      </c>
      <c r="C17" s="10" t="s">
        <v>137</v>
      </c>
      <c r="D17" s="11" t="s">
        <v>147</v>
      </c>
      <c r="E17" s="113" t="s">
        <v>84</v>
      </c>
      <c r="F17" s="114"/>
      <c r="G17" s="13" t="s">
        <v>85</v>
      </c>
      <c r="H17" s="26"/>
    </row>
    <row r="18" spans="1:8" ht="12.75">
      <c r="A18" s="80">
        <v>9</v>
      </c>
      <c r="B18" s="80" t="s">
        <v>320</v>
      </c>
      <c r="C18" s="10" t="s">
        <v>137</v>
      </c>
      <c r="D18" s="11" t="s">
        <v>132</v>
      </c>
      <c r="E18" s="113" t="s">
        <v>84</v>
      </c>
      <c r="F18" s="114"/>
      <c r="G18" s="13" t="s">
        <v>85</v>
      </c>
      <c r="H18" s="26"/>
    </row>
    <row r="19" spans="1:8" ht="38.25">
      <c r="A19" s="80">
        <v>10</v>
      </c>
      <c r="B19" s="80" t="s">
        <v>321</v>
      </c>
      <c r="C19" s="10" t="s">
        <v>137</v>
      </c>
      <c r="D19" s="11" t="s">
        <v>148</v>
      </c>
      <c r="E19" s="9" t="s">
        <v>87</v>
      </c>
      <c r="F19" s="9">
        <v>16</v>
      </c>
      <c r="G19" s="13"/>
      <c r="H19" s="26"/>
    </row>
    <row r="20" spans="1:8" s="22" customFormat="1" ht="25.5">
      <c r="A20" s="81"/>
      <c r="B20" s="81"/>
      <c r="C20" s="6"/>
      <c r="D20" s="16" t="s">
        <v>91</v>
      </c>
      <c r="E20" s="122"/>
      <c r="F20" s="123"/>
      <c r="G20" s="123"/>
      <c r="H20" s="124"/>
    </row>
    <row r="21" spans="1:8" ht="25.5">
      <c r="A21" s="80">
        <v>11</v>
      </c>
      <c r="B21" s="80" t="s">
        <v>322</v>
      </c>
      <c r="C21" s="10" t="s">
        <v>137</v>
      </c>
      <c r="D21" s="18" t="s">
        <v>158</v>
      </c>
      <c r="E21" s="9" t="s">
        <v>87</v>
      </c>
      <c r="F21" s="9">
        <v>16</v>
      </c>
      <c r="G21" s="13"/>
      <c r="H21" s="26"/>
    </row>
    <row r="22" spans="1:8" ht="15">
      <c r="A22" s="81"/>
      <c r="B22" s="81"/>
      <c r="C22" s="6"/>
      <c r="D22" s="23" t="s">
        <v>90</v>
      </c>
      <c r="E22" s="129"/>
      <c r="F22" s="130"/>
      <c r="G22" s="130"/>
      <c r="H22" s="131"/>
    </row>
    <row r="23" spans="1:8" ht="38.25">
      <c r="A23" s="80">
        <v>12</v>
      </c>
      <c r="B23" s="80" t="s">
        <v>323</v>
      </c>
      <c r="C23" s="10" t="s">
        <v>137</v>
      </c>
      <c r="D23" s="28" t="s">
        <v>134</v>
      </c>
      <c r="E23" s="9" t="s">
        <v>87</v>
      </c>
      <c r="F23" s="9">
        <v>16</v>
      </c>
      <c r="G23" s="13"/>
      <c r="H23" s="26"/>
    </row>
    <row r="24" spans="1:8" ht="12.75">
      <c r="A24" s="80">
        <v>13</v>
      </c>
      <c r="B24" s="80" t="s">
        <v>324</v>
      </c>
      <c r="C24" s="10" t="s">
        <v>137</v>
      </c>
      <c r="D24" s="28" t="s">
        <v>133</v>
      </c>
      <c r="E24" s="113" t="s">
        <v>84</v>
      </c>
      <c r="F24" s="114"/>
      <c r="G24" s="13" t="s">
        <v>85</v>
      </c>
      <c r="H24" s="26"/>
    </row>
    <row r="25" spans="1:8" ht="15">
      <c r="A25" s="80"/>
      <c r="B25" s="80"/>
      <c r="C25" s="6"/>
      <c r="D25" s="24" t="s">
        <v>307</v>
      </c>
      <c r="E25" s="132"/>
      <c r="F25" s="133"/>
      <c r="G25" s="133"/>
      <c r="H25" s="134"/>
    </row>
    <row r="26" spans="1:8" ht="26.25" thickBot="1">
      <c r="A26" s="80">
        <v>14</v>
      </c>
      <c r="B26" s="80" t="s">
        <v>325</v>
      </c>
      <c r="C26" s="10" t="s">
        <v>137</v>
      </c>
      <c r="D26" s="29" t="s">
        <v>4</v>
      </c>
      <c r="E26" s="113" t="s">
        <v>84</v>
      </c>
      <c r="F26" s="114"/>
      <c r="G26" s="13" t="s">
        <v>85</v>
      </c>
      <c r="H26" s="66"/>
    </row>
    <row r="27" spans="1:8" ht="13.5" thickBot="1">
      <c r="A27" s="127" t="s">
        <v>654</v>
      </c>
      <c r="B27" s="128"/>
      <c r="C27" s="128"/>
      <c r="D27" s="128"/>
      <c r="E27" s="128"/>
      <c r="F27" s="128"/>
      <c r="G27" s="128"/>
      <c r="H27" s="65"/>
    </row>
    <row r="28" spans="1:8" ht="13.5" thickBot="1">
      <c r="A28" s="126" t="s">
        <v>655</v>
      </c>
      <c r="B28" s="126"/>
      <c r="C28" s="126"/>
      <c r="D28" s="126"/>
      <c r="E28" s="126"/>
      <c r="F28" s="126"/>
      <c r="G28" s="126"/>
      <c r="H28" s="21"/>
    </row>
    <row r="29" spans="1:8" ht="13.5" thickBot="1">
      <c r="A29" s="127" t="s">
        <v>656</v>
      </c>
      <c r="B29" s="128"/>
      <c r="C29" s="128"/>
      <c r="D29" s="128"/>
      <c r="E29" s="128"/>
      <c r="F29" s="128"/>
      <c r="G29" s="128"/>
      <c r="H29" s="65"/>
    </row>
    <row r="30" ht="12.75">
      <c r="H30" s="21"/>
    </row>
    <row r="31" ht="12.75">
      <c r="H31" s="21"/>
    </row>
    <row r="32" ht="12.75">
      <c r="H32" s="21"/>
    </row>
    <row r="33" ht="12.75">
      <c r="H33" s="21"/>
    </row>
    <row r="34" ht="12.75">
      <c r="H34" s="21"/>
    </row>
    <row r="35" ht="12.75">
      <c r="H35" s="21"/>
    </row>
    <row r="36" ht="12.75">
      <c r="H36" s="21"/>
    </row>
    <row r="37" ht="12.75">
      <c r="H37" s="21"/>
    </row>
    <row r="38" ht="12.75">
      <c r="H38" s="21"/>
    </row>
    <row r="39" ht="12.75">
      <c r="H39" s="21"/>
    </row>
    <row r="40" ht="12.75">
      <c r="H40" s="21"/>
    </row>
    <row r="41" ht="12.75">
      <c r="H41" s="21"/>
    </row>
    <row r="42" ht="12.75">
      <c r="H42" s="21"/>
    </row>
    <row r="43" ht="12.75">
      <c r="H43" s="21"/>
    </row>
    <row r="44" ht="12.75">
      <c r="H44" s="21"/>
    </row>
    <row r="45" ht="12.75">
      <c r="H45" s="21"/>
    </row>
    <row r="46" ht="12.75">
      <c r="H46" s="21"/>
    </row>
    <row r="47" ht="12.75">
      <c r="H47" s="21"/>
    </row>
    <row r="48" ht="12.75">
      <c r="H48" s="21"/>
    </row>
    <row r="49" ht="12.75">
      <c r="H49" s="21"/>
    </row>
    <row r="50" ht="12.75">
      <c r="H50" s="21"/>
    </row>
    <row r="51" ht="12.75">
      <c r="H51" s="21"/>
    </row>
    <row r="52" ht="12.75">
      <c r="H52" s="21"/>
    </row>
    <row r="53" ht="12.75">
      <c r="H53" s="21"/>
    </row>
    <row r="54" ht="12.75">
      <c r="H54" s="21"/>
    </row>
    <row r="55" ht="12.75">
      <c r="H55" s="21"/>
    </row>
    <row r="56" ht="12.75">
      <c r="H56" s="21"/>
    </row>
    <row r="57" ht="12.75">
      <c r="H57" s="21"/>
    </row>
    <row r="58" ht="12.75">
      <c r="H58" s="21"/>
    </row>
    <row r="59" ht="12.75">
      <c r="H59" s="21"/>
    </row>
    <row r="60" ht="12.75">
      <c r="H60" s="21"/>
    </row>
    <row r="61" ht="12.75">
      <c r="H61" s="21"/>
    </row>
    <row r="62" ht="12.75">
      <c r="H62" s="21"/>
    </row>
    <row r="63" ht="12.75">
      <c r="H63" s="21"/>
    </row>
    <row r="64" ht="12.75">
      <c r="H64" s="21"/>
    </row>
    <row r="65" ht="12.75">
      <c r="H65" s="21"/>
    </row>
    <row r="66" ht="12.75">
      <c r="H66" s="21"/>
    </row>
    <row r="67" ht="12.75">
      <c r="H67" s="21"/>
    </row>
    <row r="68" ht="12.75">
      <c r="H68" s="21"/>
    </row>
    <row r="69" ht="12.75">
      <c r="H69" s="21"/>
    </row>
    <row r="70" ht="12.75">
      <c r="H70" s="21"/>
    </row>
    <row r="71" ht="12.75">
      <c r="H71" s="21"/>
    </row>
    <row r="72" ht="12.75">
      <c r="H72" s="21"/>
    </row>
    <row r="73" ht="12.75">
      <c r="H73" s="21"/>
    </row>
    <row r="74" ht="12.75">
      <c r="H74" s="21"/>
    </row>
    <row r="75" ht="12.75">
      <c r="H75" s="21"/>
    </row>
    <row r="76" ht="12.75">
      <c r="H76" s="21"/>
    </row>
    <row r="77" ht="12.75">
      <c r="H77" s="21"/>
    </row>
    <row r="78" ht="12.75">
      <c r="H78" s="21"/>
    </row>
    <row r="79" ht="12.75">
      <c r="H79" s="21"/>
    </row>
    <row r="80" ht="12.75">
      <c r="H80" s="21"/>
    </row>
    <row r="81" ht="12.75">
      <c r="H81" s="21"/>
    </row>
    <row r="82" ht="12.75">
      <c r="H82" s="21"/>
    </row>
    <row r="83" ht="12.75">
      <c r="H83" s="21"/>
    </row>
    <row r="84" ht="12.75">
      <c r="H84" s="21"/>
    </row>
    <row r="85" ht="12.75">
      <c r="H85" s="21"/>
    </row>
    <row r="86" ht="12.75">
      <c r="H86" s="21"/>
    </row>
    <row r="87" ht="12.75">
      <c r="H87" s="21"/>
    </row>
    <row r="88" ht="12.75">
      <c r="H88" s="21"/>
    </row>
    <row r="89" ht="12.75">
      <c r="H89" s="21"/>
    </row>
    <row r="90" ht="12.75">
      <c r="H90" s="21"/>
    </row>
    <row r="91" ht="12.75">
      <c r="H91" s="21"/>
    </row>
    <row r="92" ht="12.75">
      <c r="H92" s="21"/>
    </row>
    <row r="93" ht="12.75">
      <c r="H93" s="21"/>
    </row>
    <row r="94" ht="12.75">
      <c r="H94" s="21"/>
    </row>
    <row r="95" ht="12.75">
      <c r="H95" s="21"/>
    </row>
    <row r="96" ht="12.75">
      <c r="H96" s="21"/>
    </row>
    <row r="97" ht="12.75">
      <c r="H97" s="21"/>
    </row>
    <row r="98" ht="12.75">
      <c r="H98" s="21"/>
    </row>
    <row r="99" ht="12.75">
      <c r="H99" s="21"/>
    </row>
    <row r="100" ht="12.75">
      <c r="H100" s="21"/>
    </row>
    <row r="101" ht="12.75">
      <c r="H101" s="21"/>
    </row>
    <row r="102" ht="12.75">
      <c r="H102" s="21"/>
    </row>
    <row r="103" ht="12.75">
      <c r="H103" s="21"/>
    </row>
    <row r="104" ht="12.75">
      <c r="H104" s="21"/>
    </row>
    <row r="105" ht="12.75">
      <c r="H105" s="21"/>
    </row>
    <row r="106" ht="12.75">
      <c r="H106" s="21"/>
    </row>
    <row r="107" ht="12.75">
      <c r="H107" s="21"/>
    </row>
    <row r="108" ht="12.75">
      <c r="H108" s="21"/>
    </row>
    <row r="109" ht="12.75">
      <c r="H109" s="21"/>
    </row>
    <row r="110" ht="12.75">
      <c r="H110" s="21"/>
    </row>
    <row r="111" ht="12.75">
      <c r="H111" s="21"/>
    </row>
    <row r="112" ht="12.75">
      <c r="H112" s="21"/>
    </row>
    <row r="113" ht="12.75">
      <c r="H113" s="21"/>
    </row>
    <row r="114" ht="12.75">
      <c r="H114" s="21"/>
    </row>
    <row r="115" ht="12.75">
      <c r="H115" s="21"/>
    </row>
    <row r="116" ht="12.75">
      <c r="H116" s="21"/>
    </row>
    <row r="117" ht="12.75">
      <c r="H117" s="21"/>
    </row>
    <row r="118" ht="12.75">
      <c r="H118" s="21"/>
    </row>
    <row r="119" ht="12.75">
      <c r="H119" s="21"/>
    </row>
    <row r="120" ht="12.75">
      <c r="H120" s="21"/>
    </row>
    <row r="121" ht="12.75">
      <c r="H121" s="21"/>
    </row>
    <row r="122" ht="12.75">
      <c r="H122" s="21"/>
    </row>
    <row r="123" ht="12.75">
      <c r="H123" s="21"/>
    </row>
    <row r="124" ht="12.75">
      <c r="H124" s="21"/>
    </row>
  </sheetData>
  <mergeCells count="22">
    <mergeCell ref="A28:G28"/>
    <mergeCell ref="A29:G29"/>
    <mergeCell ref="E20:H20"/>
    <mergeCell ref="E22:H22"/>
    <mergeCell ref="E25:H25"/>
    <mergeCell ref="A27:G27"/>
    <mergeCell ref="E24:F24"/>
    <mergeCell ref="E26:F26"/>
    <mergeCell ref="E18:F18"/>
    <mergeCell ref="E16:F16"/>
    <mergeCell ref="E17:F17"/>
    <mergeCell ref="E15:F15"/>
    <mergeCell ref="A1:H1"/>
    <mergeCell ref="E7:F7"/>
    <mergeCell ref="E8:F8"/>
    <mergeCell ref="A13:H13"/>
    <mergeCell ref="A5:H5"/>
    <mergeCell ref="E12:F12"/>
    <mergeCell ref="E10:F10"/>
    <mergeCell ref="E6:H6"/>
    <mergeCell ref="E9:H9"/>
    <mergeCell ref="A2:H2"/>
  </mergeCells>
  <printOptions/>
  <pageMargins left="0.67" right="0.23" top="0.62" bottom="0.86" header="0.33" footer="0.5118110236220472"/>
  <pageSetup horizontalDpi="600" verticalDpi="600" orientation="portrait" paperSize="9" r:id="rId1"/>
  <headerFooter alignWithMargins="0">
    <oddHeader>&amp;C&amp;8Inwestycja współfinansowana ze środków pomocowych z Funduszu Spójności</oddHeader>
    <oddFooter>&amp;C&amp;8GOSPODARKA WODNO-ŚCIEKOWA W BĘDZINIE ETAP III - PRZEDMIAR ROBÓT
Kontrakt nr CCI 2004/PL/16/C/PE/001-03&amp;R&amp;P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view="pageBreakPreview" zoomScale="85" zoomScaleSheetLayoutView="85" workbookViewId="0" topLeftCell="A35">
      <selection activeCell="L44" sqref="L44"/>
    </sheetView>
  </sheetViews>
  <sheetFormatPr defaultColWidth="9.140625" defaultRowHeight="12.75"/>
  <cols>
    <col min="1" max="1" width="3.57421875" style="82" bestFit="1" customWidth="1"/>
    <col min="2" max="2" width="10.00390625" style="82" bestFit="1" customWidth="1"/>
    <col min="3" max="3" width="10.28125" style="2" customWidth="1"/>
    <col min="4" max="4" width="37.28125" style="20" customWidth="1"/>
    <col min="5" max="5" width="6.7109375" style="2" customWidth="1"/>
    <col min="6" max="6" width="8.7109375" style="21" customWidth="1"/>
    <col min="7" max="7" width="9.421875" style="2" customWidth="1"/>
    <col min="8" max="8" width="11.7109375" style="2" customWidth="1"/>
    <col min="9" max="16384" width="9.140625" style="2" customWidth="1"/>
  </cols>
  <sheetData>
    <row r="1" spans="1:8" ht="71.25" customHeight="1">
      <c r="A1" s="112" t="s">
        <v>100</v>
      </c>
      <c r="B1" s="112"/>
      <c r="C1" s="112"/>
      <c r="D1" s="112"/>
      <c r="E1" s="112"/>
      <c r="F1" s="112"/>
      <c r="G1" s="112"/>
      <c r="H1" s="112"/>
    </row>
    <row r="2" spans="1:8" ht="18.75">
      <c r="A2" s="125" t="s">
        <v>118</v>
      </c>
      <c r="B2" s="125"/>
      <c r="C2" s="125"/>
      <c r="D2" s="125"/>
      <c r="E2" s="125"/>
      <c r="F2" s="125"/>
      <c r="G2" s="125"/>
      <c r="H2" s="125"/>
    </row>
    <row r="3" spans="1:8" s="3" customFormat="1" ht="33.75">
      <c r="A3" s="1" t="s">
        <v>73</v>
      </c>
      <c r="B3" s="1" t="s">
        <v>305</v>
      </c>
      <c r="C3" s="1" t="s">
        <v>74</v>
      </c>
      <c r="D3" s="1" t="s">
        <v>75</v>
      </c>
      <c r="E3" s="1" t="s">
        <v>77</v>
      </c>
      <c r="F3" s="1" t="s">
        <v>76</v>
      </c>
      <c r="G3" s="1" t="s">
        <v>647</v>
      </c>
      <c r="H3" s="1" t="s">
        <v>648</v>
      </c>
    </row>
    <row r="4" spans="1:8" ht="12.75">
      <c r="A4" s="4">
        <v>1</v>
      </c>
      <c r="B4" s="4">
        <v>2</v>
      </c>
      <c r="C4" s="4">
        <v>3</v>
      </c>
      <c r="D4" s="1">
        <v>4</v>
      </c>
      <c r="E4" s="4">
        <v>5</v>
      </c>
      <c r="F4" s="4">
        <v>6</v>
      </c>
      <c r="G4" s="4">
        <v>7</v>
      </c>
      <c r="H4" s="4" t="s">
        <v>304</v>
      </c>
    </row>
    <row r="5" spans="1:8" ht="12.75">
      <c r="A5" s="135" t="s">
        <v>80</v>
      </c>
      <c r="B5" s="136"/>
      <c r="C5" s="137"/>
      <c r="D5" s="137"/>
      <c r="E5" s="137"/>
      <c r="F5" s="137"/>
      <c r="G5" s="137"/>
      <c r="H5" s="138"/>
    </row>
    <row r="6" spans="1:8" ht="25.5">
      <c r="A6" s="80"/>
      <c r="B6" s="80"/>
      <c r="C6" s="6"/>
      <c r="D6" s="7" t="s">
        <v>93</v>
      </c>
      <c r="E6" s="5"/>
      <c r="F6" s="68"/>
      <c r="G6" s="5"/>
      <c r="H6" s="8"/>
    </row>
    <row r="7" spans="1:11" ht="25.5">
      <c r="A7" s="80">
        <v>15</v>
      </c>
      <c r="B7" s="80" t="s">
        <v>326</v>
      </c>
      <c r="C7" s="10" t="s">
        <v>163</v>
      </c>
      <c r="D7" s="11" t="s">
        <v>149</v>
      </c>
      <c r="E7" s="9" t="s">
        <v>161</v>
      </c>
      <c r="F7" s="39">
        <v>4487</v>
      </c>
      <c r="G7" s="14"/>
      <c r="H7" s="14"/>
      <c r="K7" s="21"/>
    </row>
    <row r="8" spans="1:10" ht="25.5">
      <c r="A8" s="80">
        <v>16</v>
      </c>
      <c r="B8" s="80" t="s">
        <v>327</v>
      </c>
      <c r="C8" s="10" t="s">
        <v>163</v>
      </c>
      <c r="D8" s="11" t="s">
        <v>121</v>
      </c>
      <c r="E8" s="9" t="s">
        <v>161</v>
      </c>
      <c r="F8" s="39">
        <v>517</v>
      </c>
      <c r="G8" s="14"/>
      <c r="H8" s="14"/>
      <c r="J8" s="21"/>
    </row>
    <row r="9" spans="1:8" ht="25.5">
      <c r="A9" s="80">
        <v>17</v>
      </c>
      <c r="B9" s="80" t="s">
        <v>328</v>
      </c>
      <c r="C9" s="10" t="s">
        <v>163</v>
      </c>
      <c r="D9" s="11" t="s">
        <v>48</v>
      </c>
      <c r="E9" s="9" t="s">
        <v>161</v>
      </c>
      <c r="F9" s="39">
        <v>250</v>
      </c>
      <c r="G9" s="14"/>
      <c r="H9" s="14"/>
    </row>
    <row r="10" spans="1:8" ht="15.75">
      <c r="A10" s="80">
        <v>18</v>
      </c>
      <c r="B10" s="80" t="s">
        <v>329</v>
      </c>
      <c r="C10" s="10" t="s">
        <v>163</v>
      </c>
      <c r="D10" s="11" t="s">
        <v>119</v>
      </c>
      <c r="E10" s="9" t="s">
        <v>161</v>
      </c>
      <c r="F10" s="39">
        <v>58</v>
      </c>
      <c r="G10" s="14"/>
      <c r="H10" s="14"/>
    </row>
    <row r="11" spans="1:8" ht="15.75">
      <c r="A11" s="80">
        <v>19</v>
      </c>
      <c r="B11" s="80" t="s">
        <v>330</v>
      </c>
      <c r="C11" s="10" t="s">
        <v>163</v>
      </c>
      <c r="D11" s="11" t="s">
        <v>49</v>
      </c>
      <c r="E11" s="9" t="s">
        <v>161</v>
      </c>
      <c r="F11" s="39">
        <v>90</v>
      </c>
      <c r="G11" s="14"/>
      <c r="H11" s="14"/>
    </row>
    <row r="12" spans="1:8" s="22" customFormat="1" ht="25.5">
      <c r="A12" s="80">
        <v>20</v>
      </c>
      <c r="B12" s="80" t="s">
        <v>331</v>
      </c>
      <c r="C12" s="10" t="s">
        <v>163</v>
      </c>
      <c r="D12" s="11" t="s">
        <v>92</v>
      </c>
      <c r="E12" s="9" t="s">
        <v>78</v>
      </c>
      <c r="F12" s="39">
        <v>839</v>
      </c>
      <c r="G12" s="14"/>
      <c r="H12" s="14"/>
    </row>
    <row r="13" spans="1:8" s="22" customFormat="1" ht="25.5">
      <c r="A13" s="80">
        <v>21</v>
      </c>
      <c r="B13" s="80" t="s">
        <v>332</v>
      </c>
      <c r="C13" s="10" t="s">
        <v>163</v>
      </c>
      <c r="D13" s="11" t="s">
        <v>47</v>
      </c>
      <c r="E13" s="9" t="s">
        <v>78</v>
      </c>
      <c r="F13" s="39">
        <v>600</v>
      </c>
      <c r="G13" s="14"/>
      <c r="H13" s="14"/>
    </row>
    <row r="14" spans="1:8" ht="15">
      <c r="A14" s="80"/>
      <c r="B14" s="80"/>
      <c r="C14" s="6"/>
      <c r="D14" s="7" t="s">
        <v>120</v>
      </c>
      <c r="E14" s="5"/>
      <c r="F14" s="68"/>
      <c r="G14" s="5"/>
      <c r="H14" s="8"/>
    </row>
    <row r="15" spans="1:8" ht="12.75">
      <c r="A15" s="80">
        <v>22</v>
      </c>
      <c r="B15" s="80" t="s">
        <v>333</v>
      </c>
      <c r="C15" s="10" t="s">
        <v>163</v>
      </c>
      <c r="D15" s="11" t="s">
        <v>168</v>
      </c>
      <c r="E15" s="9" t="s">
        <v>79</v>
      </c>
      <c r="F15" s="39">
        <f>ROUND(3,0)</f>
        <v>3</v>
      </c>
      <c r="G15" s="14"/>
      <c r="H15" s="14"/>
    </row>
    <row r="16" spans="1:8" s="22" customFormat="1" ht="25.5">
      <c r="A16" s="80">
        <v>23</v>
      </c>
      <c r="B16" s="80" t="s">
        <v>334</v>
      </c>
      <c r="C16" s="10" t="s">
        <v>163</v>
      </c>
      <c r="D16" s="11" t="s">
        <v>152</v>
      </c>
      <c r="E16" s="9" t="s">
        <v>86</v>
      </c>
      <c r="F16" s="39">
        <f>ROUND(6,0)</f>
        <v>6</v>
      </c>
      <c r="G16" s="14"/>
      <c r="H16" s="14"/>
    </row>
    <row r="17" spans="1:8" ht="26.25" thickBot="1">
      <c r="A17" s="80">
        <v>24</v>
      </c>
      <c r="B17" s="80" t="s">
        <v>639</v>
      </c>
      <c r="C17" s="10" t="s">
        <v>163</v>
      </c>
      <c r="D17" s="11" t="s">
        <v>638</v>
      </c>
      <c r="E17" s="9" t="s">
        <v>78</v>
      </c>
      <c r="F17" s="39">
        <v>260</v>
      </c>
      <c r="G17" s="5"/>
      <c r="H17" s="8"/>
    </row>
    <row r="18" spans="1:9" ht="13.5" thickBot="1">
      <c r="A18" s="139" t="s">
        <v>654</v>
      </c>
      <c r="B18" s="140"/>
      <c r="C18" s="140"/>
      <c r="D18" s="140"/>
      <c r="E18" s="140"/>
      <c r="F18" s="140"/>
      <c r="G18" s="140"/>
      <c r="H18" s="97"/>
      <c r="I18" s="21">
        <f>SUM(F7+F8+F9+F10+F11)</f>
        <v>5402</v>
      </c>
    </row>
    <row r="19" spans="1:8" ht="13.5" thickBot="1">
      <c r="A19" s="144" t="s">
        <v>655</v>
      </c>
      <c r="B19" s="126"/>
      <c r="C19" s="126"/>
      <c r="D19" s="126"/>
      <c r="E19" s="126"/>
      <c r="F19" s="126"/>
      <c r="G19" s="126"/>
      <c r="H19" s="98"/>
    </row>
    <row r="20" spans="1:8" ht="13.5" thickBot="1">
      <c r="A20" s="145" t="s">
        <v>656</v>
      </c>
      <c r="B20" s="146"/>
      <c r="C20" s="146"/>
      <c r="D20" s="146"/>
      <c r="E20" s="146"/>
      <c r="F20" s="146"/>
      <c r="G20" s="146"/>
      <c r="H20" s="100"/>
    </row>
    <row r="21" spans="1:8" ht="12.75">
      <c r="A21" s="135" t="s">
        <v>81</v>
      </c>
      <c r="B21" s="136"/>
      <c r="C21" s="137"/>
      <c r="D21" s="137"/>
      <c r="E21" s="137"/>
      <c r="F21" s="137"/>
      <c r="G21" s="137"/>
      <c r="H21" s="138"/>
    </row>
    <row r="22" spans="1:8" s="22" customFormat="1" ht="38.25">
      <c r="A22" s="80"/>
      <c r="B22" s="80"/>
      <c r="C22" s="6"/>
      <c r="D22" s="7" t="s">
        <v>150</v>
      </c>
      <c r="E22" s="5"/>
      <c r="F22" s="68"/>
      <c r="G22" s="5"/>
      <c r="H22" s="8"/>
    </row>
    <row r="23" spans="1:8" s="22" customFormat="1" ht="15">
      <c r="A23" s="80">
        <v>25</v>
      </c>
      <c r="B23" s="80" t="s">
        <v>335</v>
      </c>
      <c r="C23" s="10" t="s">
        <v>138</v>
      </c>
      <c r="D23" s="11" t="s">
        <v>72</v>
      </c>
      <c r="E23" s="9" t="s">
        <v>78</v>
      </c>
      <c r="F23" s="31">
        <v>18</v>
      </c>
      <c r="G23" s="31"/>
      <c r="H23" s="14"/>
    </row>
    <row r="24" spans="1:10" ht="12.75">
      <c r="A24" s="80">
        <v>26</v>
      </c>
      <c r="B24" s="80" t="s">
        <v>336</v>
      </c>
      <c r="C24" s="10" t="s">
        <v>138</v>
      </c>
      <c r="D24" s="11" t="s">
        <v>94</v>
      </c>
      <c r="E24" s="9" t="s">
        <v>78</v>
      </c>
      <c r="F24" s="31">
        <v>506.3</v>
      </c>
      <c r="G24" s="31"/>
      <c r="H24" s="14"/>
      <c r="J24" s="32"/>
    </row>
    <row r="25" spans="1:10" ht="12.75">
      <c r="A25" s="80">
        <v>27</v>
      </c>
      <c r="B25" s="80" t="s">
        <v>337</v>
      </c>
      <c r="C25" s="10" t="s">
        <v>138</v>
      </c>
      <c r="D25" s="11" t="s">
        <v>95</v>
      </c>
      <c r="E25" s="9" t="s">
        <v>78</v>
      </c>
      <c r="F25" s="31">
        <v>104</v>
      </c>
      <c r="G25" s="31"/>
      <c r="H25" s="14"/>
      <c r="I25" s="21">
        <f>SUM(F23:F25)</f>
        <v>628.3</v>
      </c>
      <c r="J25" s="101">
        <f>F23+F24+F25+F33</f>
        <v>675.3</v>
      </c>
    </row>
    <row r="26" spans="1:8" s="3" customFormat="1" ht="51">
      <c r="A26" s="81"/>
      <c r="B26" s="81"/>
      <c r="C26" s="6"/>
      <c r="D26" s="16" t="s">
        <v>153</v>
      </c>
      <c r="E26" s="15"/>
      <c r="F26" s="69"/>
      <c r="G26" s="33"/>
      <c r="H26" s="27"/>
    </row>
    <row r="27" spans="1:8" ht="12.75">
      <c r="A27" s="80">
        <v>28</v>
      </c>
      <c r="B27" s="80" t="s">
        <v>338</v>
      </c>
      <c r="C27" s="10" t="s">
        <v>138</v>
      </c>
      <c r="D27" s="18" t="s">
        <v>82</v>
      </c>
      <c r="E27" s="9" t="s">
        <v>79</v>
      </c>
      <c r="F27" s="31">
        <v>31</v>
      </c>
      <c r="G27" s="31"/>
      <c r="H27" s="14"/>
    </row>
    <row r="28" spans="1:8" s="22" customFormat="1" ht="38.25">
      <c r="A28" s="80"/>
      <c r="B28" s="80"/>
      <c r="C28" s="6"/>
      <c r="D28" s="7" t="s">
        <v>144</v>
      </c>
      <c r="E28" s="5"/>
      <c r="F28" s="68"/>
      <c r="G28" s="5"/>
      <c r="H28" s="8"/>
    </row>
    <row r="29" spans="1:8" ht="12.75">
      <c r="A29" s="80">
        <v>29</v>
      </c>
      <c r="B29" s="80" t="s">
        <v>339</v>
      </c>
      <c r="C29" s="10" t="s">
        <v>138</v>
      </c>
      <c r="D29" s="11" t="s">
        <v>640</v>
      </c>
      <c r="E29" s="9" t="s">
        <v>79</v>
      </c>
      <c r="F29" s="31">
        <v>12</v>
      </c>
      <c r="G29" s="31"/>
      <c r="H29" s="14"/>
    </row>
    <row r="30" spans="1:10" s="22" customFormat="1" ht="15">
      <c r="A30" s="80"/>
      <c r="B30" s="80"/>
      <c r="C30" s="6"/>
      <c r="D30" s="7" t="s">
        <v>170</v>
      </c>
      <c r="E30" s="5"/>
      <c r="F30" s="68"/>
      <c r="G30" s="5"/>
      <c r="H30" s="8"/>
      <c r="J30" s="34"/>
    </row>
    <row r="31" spans="1:8" ht="12.75">
      <c r="A31" s="80">
        <v>30</v>
      </c>
      <c r="B31" s="80" t="s">
        <v>340</v>
      </c>
      <c r="C31" s="10" t="s">
        <v>138</v>
      </c>
      <c r="D31" s="11" t="s">
        <v>171</v>
      </c>
      <c r="E31" s="9" t="s">
        <v>78</v>
      </c>
      <c r="F31" s="31">
        <f>ROUND(40,0)</f>
        <v>40</v>
      </c>
      <c r="G31" s="31"/>
      <c r="H31" s="14"/>
    </row>
    <row r="32" spans="1:10" s="22" customFormat="1" ht="25.5">
      <c r="A32" s="80"/>
      <c r="B32" s="80"/>
      <c r="C32" s="6"/>
      <c r="D32" s="7" t="s">
        <v>124</v>
      </c>
      <c r="E32" s="5"/>
      <c r="F32" s="68"/>
      <c r="G32" s="5"/>
      <c r="H32" s="8"/>
      <c r="J32" s="34"/>
    </row>
    <row r="33" spans="1:8" ht="12.75">
      <c r="A33" s="80">
        <v>31</v>
      </c>
      <c r="B33" s="80" t="s">
        <v>643</v>
      </c>
      <c r="C33" s="10" t="s">
        <v>140</v>
      </c>
      <c r="D33" s="11" t="s">
        <v>123</v>
      </c>
      <c r="E33" s="9" t="s">
        <v>78</v>
      </c>
      <c r="F33" s="31">
        <v>47</v>
      </c>
      <c r="G33" s="14"/>
      <c r="H33" s="14"/>
    </row>
    <row r="34" spans="1:8" ht="12.75">
      <c r="A34" s="135" t="s">
        <v>96</v>
      </c>
      <c r="B34" s="136"/>
      <c r="C34" s="137"/>
      <c r="D34" s="137"/>
      <c r="E34" s="137"/>
      <c r="F34" s="137"/>
      <c r="G34" s="137"/>
      <c r="H34" s="138"/>
    </row>
    <row r="35" spans="1:10" s="22" customFormat="1" ht="38.25">
      <c r="A35" s="80"/>
      <c r="B35" s="80"/>
      <c r="C35" s="6"/>
      <c r="D35" s="7" t="s">
        <v>150</v>
      </c>
      <c r="E35" s="5"/>
      <c r="F35" s="68"/>
      <c r="G35" s="5"/>
      <c r="H35" s="8"/>
      <c r="J35" s="35"/>
    </row>
    <row r="36" spans="1:10" ht="12.75">
      <c r="A36" s="80">
        <v>32</v>
      </c>
      <c r="B36" s="80" t="s">
        <v>341</v>
      </c>
      <c r="C36" s="10" t="s">
        <v>140</v>
      </c>
      <c r="D36" s="11" t="s">
        <v>169</v>
      </c>
      <c r="E36" s="9" t="s">
        <v>78</v>
      </c>
      <c r="F36" s="31">
        <v>11</v>
      </c>
      <c r="G36" s="31"/>
      <c r="H36" s="14"/>
      <c r="J36" s="36">
        <f>F36+F37+F38+F39+F40+F47</f>
        <v>623</v>
      </c>
    </row>
    <row r="37" spans="1:8" ht="12.75">
      <c r="A37" s="80">
        <v>33</v>
      </c>
      <c r="B37" s="80" t="s">
        <v>342</v>
      </c>
      <c r="C37" s="10" t="s">
        <v>140</v>
      </c>
      <c r="D37" s="11" t="s">
        <v>164</v>
      </c>
      <c r="E37" s="9" t="s">
        <v>78</v>
      </c>
      <c r="F37" s="31">
        <v>111.5</v>
      </c>
      <c r="G37" s="31"/>
      <c r="H37" s="14"/>
    </row>
    <row r="38" spans="1:8" ht="12.75">
      <c r="A38" s="80">
        <v>34</v>
      </c>
      <c r="B38" s="80" t="s">
        <v>343</v>
      </c>
      <c r="C38" s="10" t="s">
        <v>140</v>
      </c>
      <c r="D38" s="11" t="s">
        <v>155</v>
      </c>
      <c r="E38" s="9" t="s">
        <v>78</v>
      </c>
      <c r="F38" s="31">
        <v>151.5</v>
      </c>
      <c r="G38" s="31"/>
      <c r="H38" s="14"/>
    </row>
    <row r="39" spans="1:8" ht="12.75">
      <c r="A39" s="80">
        <v>35</v>
      </c>
      <c r="B39" s="80" t="s">
        <v>344</v>
      </c>
      <c r="C39" s="10" t="s">
        <v>140</v>
      </c>
      <c r="D39" s="11" t="s">
        <v>97</v>
      </c>
      <c r="E39" s="9" t="s">
        <v>78</v>
      </c>
      <c r="F39" s="31">
        <v>143</v>
      </c>
      <c r="G39" s="31"/>
      <c r="H39" s="14"/>
    </row>
    <row r="40" spans="1:8" ht="12.75">
      <c r="A40" s="80">
        <v>36</v>
      </c>
      <c r="B40" s="80" t="s">
        <v>345</v>
      </c>
      <c r="C40" s="10" t="s">
        <v>140</v>
      </c>
      <c r="D40" s="11" t="s">
        <v>94</v>
      </c>
      <c r="E40" s="9" t="s">
        <v>78</v>
      </c>
      <c r="F40" s="31">
        <v>200</v>
      </c>
      <c r="G40" s="31"/>
      <c r="H40" s="14"/>
    </row>
    <row r="41" spans="1:8" s="3" customFormat="1" ht="51">
      <c r="A41" s="81"/>
      <c r="B41" s="81"/>
      <c r="C41" s="6"/>
      <c r="D41" s="16" t="s">
        <v>153</v>
      </c>
      <c r="E41" s="15"/>
      <c r="F41" s="69"/>
      <c r="G41" s="33"/>
      <c r="H41" s="27"/>
    </row>
    <row r="42" spans="1:8" s="3" customFormat="1" ht="14.25">
      <c r="A42" s="80">
        <v>37</v>
      </c>
      <c r="B42" s="80" t="s">
        <v>346</v>
      </c>
      <c r="C42" s="10" t="s">
        <v>140</v>
      </c>
      <c r="D42" s="18" t="s">
        <v>165</v>
      </c>
      <c r="E42" s="9" t="s">
        <v>79</v>
      </c>
      <c r="F42" s="31">
        <v>2</v>
      </c>
      <c r="G42" s="33"/>
      <c r="H42" s="27"/>
    </row>
    <row r="43" spans="1:8" ht="12.75">
      <c r="A43" s="80">
        <v>38</v>
      </c>
      <c r="B43" s="80" t="s">
        <v>347</v>
      </c>
      <c r="C43" s="10" t="s">
        <v>140</v>
      </c>
      <c r="D43" s="18" t="s">
        <v>82</v>
      </c>
      <c r="E43" s="9" t="s">
        <v>79</v>
      </c>
      <c r="F43" s="31">
        <v>20</v>
      </c>
      <c r="G43" s="31"/>
      <c r="H43" s="14"/>
    </row>
    <row r="44" spans="1:8" s="22" customFormat="1" ht="38.25">
      <c r="A44" s="80"/>
      <c r="B44" s="80"/>
      <c r="C44" s="6"/>
      <c r="D44" s="7" t="s">
        <v>144</v>
      </c>
      <c r="E44" s="5"/>
      <c r="F44" s="68"/>
      <c r="G44" s="5"/>
      <c r="H44" s="8"/>
    </row>
    <row r="45" spans="1:8" ht="12.75">
      <c r="A45" s="80">
        <v>39</v>
      </c>
      <c r="B45" s="80" t="s">
        <v>348</v>
      </c>
      <c r="C45" s="10" t="s">
        <v>140</v>
      </c>
      <c r="D45" s="11" t="s">
        <v>167</v>
      </c>
      <c r="E45" s="37" t="s">
        <v>79</v>
      </c>
      <c r="F45" s="31">
        <v>13</v>
      </c>
      <c r="G45" s="31"/>
      <c r="H45" s="14"/>
    </row>
    <row r="46" spans="1:8" s="22" customFormat="1" ht="38.25">
      <c r="A46" s="80"/>
      <c r="B46" s="80"/>
      <c r="C46" s="6"/>
      <c r="D46" s="7" t="s">
        <v>145</v>
      </c>
      <c r="E46" s="5"/>
      <c r="F46" s="68"/>
      <c r="G46" s="5"/>
      <c r="H46" s="8"/>
    </row>
    <row r="47" spans="1:8" ht="12.75">
      <c r="A47" s="80">
        <v>40</v>
      </c>
      <c r="B47" s="80" t="s">
        <v>349</v>
      </c>
      <c r="C47" s="10" t="s">
        <v>139</v>
      </c>
      <c r="D47" s="11" t="s">
        <v>122</v>
      </c>
      <c r="E47" s="9" t="s">
        <v>78</v>
      </c>
      <c r="F47" s="31">
        <v>6</v>
      </c>
      <c r="G47" s="31"/>
      <c r="H47" s="14"/>
    </row>
    <row r="48" spans="1:8" s="22" customFormat="1" ht="25.5">
      <c r="A48" s="80"/>
      <c r="B48" s="80"/>
      <c r="C48" s="6"/>
      <c r="D48" s="7" t="s">
        <v>53</v>
      </c>
      <c r="E48" s="5"/>
      <c r="F48" s="68"/>
      <c r="G48" s="5"/>
      <c r="H48" s="8"/>
    </row>
    <row r="49" spans="1:8" ht="12.75">
      <c r="A49" s="80">
        <v>41</v>
      </c>
      <c r="B49" s="80" t="s">
        <v>350</v>
      </c>
      <c r="C49" s="10" t="s">
        <v>140</v>
      </c>
      <c r="D49" s="11" t="s">
        <v>54</v>
      </c>
      <c r="E49" s="9" t="s">
        <v>79</v>
      </c>
      <c r="F49" s="31">
        <v>14</v>
      </c>
      <c r="G49" s="14"/>
      <c r="H49" s="14"/>
    </row>
    <row r="50" spans="1:10" s="22" customFormat="1" ht="15">
      <c r="A50" s="80"/>
      <c r="B50" s="80"/>
      <c r="C50" s="6"/>
      <c r="D50" s="7" t="s">
        <v>170</v>
      </c>
      <c r="E50" s="5"/>
      <c r="F50" s="68"/>
      <c r="G50" s="5"/>
      <c r="H50" s="8"/>
      <c r="J50" s="34"/>
    </row>
    <row r="51" spans="1:8" ht="12.75">
      <c r="A51" s="80">
        <v>42</v>
      </c>
      <c r="B51" s="80" t="s">
        <v>644</v>
      </c>
      <c r="C51" s="10" t="s">
        <v>140</v>
      </c>
      <c r="D51" s="11" t="s">
        <v>171</v>
      </c>
      <c r="E51" s="9" t="s">
        <v>78</v>
      </c>
      <c r="F51" s="31">
        <v>40</v>
      </c>
      <c r="G51" s="31"/>
      <c r="H51" s="14"/>
    </row>
    <row r="52" spans="1:8" ht="12.75">
      <c r="A52" s="135" t="s">
        <v>125</v>
      </c>
      <c r="B52" s="136"/>
      <c r="C52" s="137"/>
      <c r="D52" s="137"/>
      <c r="E52" s="137"/>
      <c r="F52" s="137"/>
      <c r="G52" s="137"/>
      <c r="H52" s="138"/>
    </row>
    <row r="53" spans="1:8" s="22" customFormat="1" ht="51">
      <c r="A53" s="80"/>
      <c r="B53" s="80"/>
      <c r="C53" s="6"/>
      <c r="D53" s="7" t="s">
        <v>39</v>
      </c>
      <c r="E53" s="5"/>
      <c r="F53" s="68"/>
      <c r="G53" s="5"/>
      <c r="H53" s="8"/>
    </row>
    <row r="54" spans="1:8" ht="12.75">
      <c r="A54" s="80">
        <v>43</v>
      </c>
      <c r="B54" s="80" t="s">
        <v>351</v>
      </c>
      <c r="C54" s="10" t="s">
        <v>139</v>
      </c>
      <c r="D54" s="11" t="s">
        <v>1</v>
      </c>
      <c r="E54" s="9" t="s">
        <v>78</v>
      </c>
      <c r="F54" s="31">
        <v>243</v>
      </c>
      <c r="G54" s="31"/>
      <c r="H54" s="14"/>
    </row>
    <row r="55" spans="1:10" ht="12.75">
      <c r="A55" s="80">
        <v>44</v>
      </c>
      <c r="B55" s="80" t="s">
        <v>352</v>
      </c>
      <c r="C55" s="10" t="s">
        <v>139</v>
      </c>
      <c r="D55" s="11" t="s">
        <v>40</v>
      </c>
      <c r="E55" s="9" t="s">
        <v>78</v>
      </c>
      <c r="F55" s="31">
        <v>144</v>
      </c>
      <c r="G55" s="31"/>
      <c r="H55" s="14"/>
      <c r="J55" s="36">
        <f>SUM(F54:F55)</f>
        <v>387</v>
      </c>
    </row>
    <row r="56" spans="1:8" s="3" customFormat="1" ht="15">
      <c r="A56" s="81"/>
      <c r="B56" s="81"/>
      <c r="C56" s="6"/>
      <c r="D56" s="16" t="s">
        <v>127</v>
      </c>
      <c r="E56" s="15"/>
      <c r="F56" s="69"/>
      <c r="G56" s="33"/>
      <c r="H56" s="27"/>
    </row>
    <row r="57" spans="1:8" ht="12.75">
      <c r="A57" s="80">
        <v>45</v>
      </c>
      <c r="B57" s="80" t="s">
        <v>353</v>
      </c>
      <c r="C57" s="10" t="s">
        <v>139</v>
      </c>
      <c r="D57" s="18" t="s">
        <v>43</v>
      </c>
      <c r="E57" s="9" t="s">
        <v>79</v>
      </c>
      <c r="F57" s="31">
        <v>3</v>
      </c>
      <c r="G57" s="31"/>
      <c r="H57" s="14"/>
    </row>
    <row r="58" spans="1:8" ht="12.75">
      <c r="A58" s="80">
        <v>46</v>
      </c>
      <c r="B58" s="80" t="s">
        <v>354</v>
      </c>
      <c r="C58" s="10" t="s">
        <v>139</v>
      </c>
      <c r="D58" s="18" t="s">
        <v>20</v>
      </c>
      <c r="E58" s="9" t="s">
        <v>79</v>
      </c>
      <c r="F58" s="31">
        <v>10</v>
      </c>
      <c r="G58" s="31"/>
      <c r="H58" s="14"/>
    </row>
    <row r="59" spans="1:8" ht="25.5">
      <c r="A59" s="80">
        <v>47</v>
      </c>
      <c r="B59" s="80" t="s">
        <v>355</v>
      </c>
      <c r="C59" s="10" t="s">
        <v>139</v>
      </c>
      <c r="D59" s="18" t="s">
        <v>44</v>
      </c>
      <c r="E59" s="9" t="s">
        <v>79</v>
      </c>
      <c r="F59" s="31">
        <v>13</v>
      </c>
      <c r="G59" s="31"/>
      <c r="H59" s="14"/>
    </row>
    <row r="60" spans="1:8" ht="25.5">
      <c r="A60" s="80">
        <v>48</v>
      </c>
      <c r="B60" s="80" t="s">
        <v>356</v>
      </c>
      <c r="C60" s="10" t="s">
        <v>139</v>
      </c>
      <c r="D60" s="18" t="s">
        <v>45</v>
      </c>
      <c r="E60" s="9" t="s">
        <v>79</v>
      </c>
      <c r="F60" s="31">
        <v>1</v>
      </c>
      <c r="G60" s="31"/>
      <c r="H60" s="14"/>
    </row>
    <row r="61" spans="1:8" ht="12.75">
      <c r="A61" s="80">
        <v>49</v>
      </c>
      <c r="B61" s="80" t="s">
        <v>357</v>
      </c>
      <c r="C61" s="10" t="s">
        <v>139</v>
      </c>
      <c r="D61" s="11" t="s">
        <v>41</v>
      </c>
      <c r="E61" s="9" t="s">
        <v>79</v>
      </c>
      <c r="F61" s="31">
        <v>24</v>
      </c>
      <c r="G61" s="31"/>
      <c r="H61" s="14"/>
    </row>
    <row r="62" spans="1:8" ht="25.5">
      <c r="A62" s="80">
        <v>50</v>
      </c>
      <c r="B62" s="80" t="s">
        <v>358</v>
      </c>
      <c r="C62" s="10" t="s">
        <v>139</v>
      </c>
      <c r="D62" s="11" t="s">
        <v>42</v>
      </c>
      <c r="E62" s="9" t="s">
        <v>79</v>
      </c>
      <c r="F62" s="31">
        <f>ROUND(1,0)</f>
        <v>1</v>
      </c>
      <c r="G62" s="31"/>
      <c r="H62" s="14"/>
    </row>
    <row r="63" spans="1:8" ht="12.75">
      <c r="A63" s="80">
        <v>51</v>
      </c>
      <c r="B63" s="80" t="s">
        <v>359</v>
      </c>
      <c r="C63" s="10" t="s">
        <v>139</v>
      </c>
      <c r="D63" s="18" t="s">
        <v>46</v>
      </c>
      <c r="E63" s="9" t="s">
        <v>79</v>
      </c>
      <c r="F63" s="31">
        <v>13</v>
      </c>
      <c r="G63" s="31"/>
      <c r="H63" s="14"/>
    </row>
    <row r="64" spans="1:8" ht="12.75">
      <c r="A64" s="80">
        <v>52</v>
      </c>
      <c r="B64" s="80" t="s">
        <v>360</v>
      </c>
      <c r="C64" s="10" t="s">
        <v>139</v>
      </c>
      <c r="D64" s="18" t="s">
        <v>166</v>
      </c>
      <c r="E64" s="9" t="s">
        <v>79</v>
      </c>
      <c r="F64" s="31">
        <v>3</v>
      </c>
      <c r="G64" s="31"/>
      <c r="H64" s="14"/>
    </row>
    <row r="65" spans="1:10" s="22" customFormat="1" ht="25.5">
      <c r="A65" s="80"/>
      <c r="B65" s="80"/>
      <c r="C65" s="6"/>
      <c r="D65" s="7" t="s">
        <v>157</v>
      </c>
      <c r="E65" s="5"/>
      <c r="F65" s="68"/>
      <c r="G65" s="5"/>
      <c r="H65" s="8"/>
      <c r="J65" s="34"/>
    </row>
    <row r="66" spans="1:8" ht="12.75">
      <c r="A66" s="80">
        <v>53</v>
      </c>
      <c r="B66" s="80" t="s">
        <v>361</v>
      </c>
      <c r="C66" s="10" t="s">
        <v>139</v>
      </c>
      <c r="D66" s="11" t="s">
        <v>36</v>
      </c>
      <c r="E66" s="9" t="s">
        <v>78</v>
      </c>
      <c r="F66" s="31">
        <v>39</v>
      </c>
      <c r="G66" s="31"/>
      <c r="H66" s="14"/>
    </row>
    <row r="67" spans="1:8" ht="12.75">
      <c r="A67" s="80">
        <v>54</v>
      </c>
      <c r="B67" s="80" t="s">
        <v>362</v>
      </c>
      <c r="C67" s="10" t="s">
        <v>139</v>
      </c>
      <c r="D67" s="11" t="s">
        <v>37</v>
      </c>
      <c r="E67" s="9" t="s">
        <v>78</v>
      </c>
      <c r="F67" s="31">
        <v>6</v>
      </c>
      <c r="G67" s="31"/>
      <c r="H67" s="14"/>
    </row>
    <row r="68" spans="1:8" ht="12.75">
      <c r="A68" s="80">
        <v>55</v>
      </c>
      <c r="B68" s="80" t="s">
        <v>645</v>
      </c>
      <c r="C68" s="10" t="s">
        <v>139</v>
      </c>
      <c r="D68" s="11" t="s">
        <v>38</v>
      </c>
      <c r="E68" s="9" t="s">
        <v>78</v>
      </c>
      <c r="F68" s="31">
        <v>3</v>
      </c>
      <c r="G68" s="31"/>
      <c r="H68" s="14"/>
    </row>
    <row r="69" spans="1:8" ht="12.75">
      <c r="A69" s="135" t="s">
        <v>5</v>
      </c>
      <c r="B69" s="136"/>
      <c r="C69" s="137"/>
      <c r="D69" s="137"/>
      <c r="E69" s="137"/>
      <c r="F69" s="137"/>
      <c r="G69" s="137"/>
      <c r="H69" s="138"/>
    </row>
    <row r="70" spans="1:8" s="22" customFormat="1" ht="15">
      <c r="A70" s="80"/>
      <c r="B70" s="80"/>
      <c r="C70" s="6"/>
      <c r="D70" s="7" t="s">
        <v>159</v>
      </c>
      <c r="E70" s="5"/>
      <c r="F70" s="68"/>
      <c r="G70" s="5"/>
      <c r="H70" s="8"/>
    </row>
    <row r="71" spans="1:8" ht="25.5">
      <c r="A71" s="80">
        <v>56</v>
      </c>
      <c r="B71" s="80" t="s">
        <v>363</v>
      </c>
      <c r="C71" s="10" t="s">
        <v>308</v>
      </c>
      <c r="D71" s="11" t="s">
        <v>160</v>
      </c>
      <c r="E71" s="9" t="s">
        <v>161</v>
      </c>
      <c r="F71" s="31">
        <v>2100</v>
      </c>
      <c r="G71" s="31"/>
      <c r="H71" s="14"/>
    </row>
    <row r="72" spans="1:8" ht="25.5">
      <c r="A72" s="80">
        <v>57</v>
      </c>
      <c r="B72" s="80" t="s">
        <v>364</v>
      </c>
      <c r="C72" s="10" t="s">
        <v>308</v>
      </c>
      <c r="D72" s="11" t="s">
        <v>51</v>
      </c>
      <c r="E72" s="9" t="s">
        <v>161</v>
      </c>
      <c r="F72" s="31">
        <v>520</v>
      </c>
      <c r="G72" s="31"/>
      <c r="H72" s="14"/>
    </row>
    <row r="73" spans="1:9" ht="25.5">
      <c r="A73" s="80">
        <v>58</v>
      </c>
      <c r="B73" s="80" t="s">
        <v>365</v>
      </c>
      <c r="C73" s="10" t="s">
        <v>308</v>
      </c>
      <c r="D73" s="11" t="s">
        <v>52</v>
      </c>
      <c r="E73" s="9" t="s">
        <v>161</v>
      </c>
      <c r="F73" s="31">
        <v>1420</v>
      </c>
      <c r="G73" s="31"/>
      <c r="H73" s="14"/>
      <c r="I73" s="21">
        <f>SUM(F71:F73)</f>
        <v>4040</v>
      </c>
    </row>
    <row r="74" spans="1:10" ht="25.5">
      <c r="A74" s="80">
        <v>59</v>
      </c>
      <c r="B74" s="80" t="s">
        <v>366</v>
      </c>
      <c r="C74" s="10" t="s">
        <v>308</v>
      </c>
      <c r="D74" s="11" t="s">
        <v>67</v>
      </c>
      <c r="E74" s="9" t="s">
        <v>78</v>
      </c>
      <c r="F74" s="31">
        <v>550</v>
      </c>
      <c r="G74" s="31"/>
      <c r="H74" s="14"/>
      <c r="J74" s="36"/>
    </row>
    <row r="75" spans="1:10" ht="25.5">
      <c r="A75" s="80">
        <v>60</v>
      </c>
      <c r="B75" s="80" t="s">
        <v>367</v>
      </c>
      <c r="C75" s="10" t="s">
        <v>308</v>
      </c>
      <c r="D75" s="11" t="s">
        <v>66</v>
      </c>
      <c r="E75" s="9" t="s">
        <v>78</v>
      </c>
      <c r="F75" s="31">
        <v>120</v>
      </c>
      <c r="G75" s="31"/>
      <c r="H75" s="64"/>
      <c r="J75" s="36"/>
    </row>
    <row r="76" spans="1:8" ht="12.75">
      <c r="A76" s="80">
        <v>61</v>
      </c>
      <c r="B76" s="80" t="s">
        <v>368</v>
      </c>
      <c r="C76" s="10" t="s">
        <v>308</v>
      </c>
      <c r="D76" s="11" t="s">
        <v>136</v>
      </c>
      <c r="E76" s="9" t="s">
        <v>78</v>
      </c>
      <c r="F76" s="31">
        <v>680</v>
      </c>
      <c r="G76" s="31"/>
      <c r="H76" s="14"/>
    </row>
    <row r="77" spans="1:8" ht="12.75">
      <c r="A77" s="80">
        <v>62</v>
      </c>
      <c r="B77" s="80" t="s">
        <v>369</v>
      </c>
      <c r="C77" s="10" t="s">
        <v>308</v>
      </c>
      <c r="D77" s="11" t="s">
        <v>50</v>
      </c>
      <c r="E77" s="9" t="s">
        <v>86</v>
      </c>
      <c r="F77" s="31">
        <v>10</v>
      </c>
      <c r="G77" s="31"/>
      <c r="H77" s="64"/>
    </row>
    <row r="78" spans="1:8" ht="16.5" thickBot="1">
      <c r="A78" s="80">
        <v>63</v>
      </c>
      <c r="B78" s="80" t="s">
        <v>646</v>
      </c>
      <c r="C78" s="10" t="s">
        <v>163</v>
      </c>
      <c r="D78" s="11" t="s">
        <v>98</v>
      </c>
      <c r="E78" s="9" t="s">
        <v>161</v>
      </c>
      <c r="F78" s="31">
        <v>300</v>
      </c>
      <c r="G78" s="31"/>
      <c r="H78" s="64"/>
    </row>
    <row r="79" spans="1:8" ht="13.5" thickBot="1">
      <c r="A79" s="139" t="s">
        <v>654</v>
      </c>
      <c r="B79" s="140"/>
      <c r="C79" s="140"/>
      <c r="D79" s="140"/>
      <c r="E79" s="140"/>
      <c r="F79" s="140"/>
      <c r="G79" s="140"/>
      <c r="H79" s="97"/>
    </row>
    <row r="80" spans="1:8" ht="13.5" thickBot="1">
      <c r="A80" s="144" t="s">
        <v>655</v>
      </c>
      <c r="B80" s="126"/>
      <c r="C80" s="126"/>
      <c r="D80" s="126"/>
      <c r="E80" s="126"/>
      <c r="F80" s="126"/>
      <c r="G80" s="126"/>
      <c r="H80" s="98"/>
    </row>
    <row r="81" spans="1:8" ht="13.5" thickBot="1">
      <c r="A81" s="147" t="s">
        <v>656</v>
      </c>
      <c r="B81" s="148"/>
      <c r="C81" s="148"/>
      <c r="D81" s="148"/>
      <c r="E81" s="148"/>
      <c r="F81" s="148"/>
      <c r="G81" s="148"/>
      <c r="H81" s="99"/>
    </row>
    <row r="82" spans="1:8" ht="14.25" thickBot="1" thickTop="1">
      <c r="A82" s="149" t="s">
        <v>657</v>
      </c>
      <c r="B82" s="150"/>
      <c r="C82" s="150"/>
      <c r="D82" s="150"/>
      <c r="E82" s="150"/>
      <c r="F82" s="150"/>
      <c r="G82" s="151"/>
      <c r="H82" s="100"/>
    </row>
    <row r="83" spans="1:8" ht="13.5" thickBot="1">
      <c r="A83" s="127" t="s">
        <v>651</v>
      </c>
      <c r="B83" s="128"/>
      <c r="C83" s="128"/>
      <c r="D83" s="128"/>
      <c r="E83" s="128"/>
      <c r="F83" s="128"/>
      <c r="G83" s="141"/>
      <c r="H83" s="100"/>
    </row>
    <row r="84" spans="1:8" ht="13.5" thickBot="1">
      <c r="A84" s="127" t="s">
        <v>652</v>
      </c>
      <c r="B84" s="128"/>
      <c r="C84" s="128"/>
      <c r="D84" s="128"/>
      <c r="E84" s="128"/>
      <c r="F84" s="128"/>
      <c r="G84" s="141"/>
      <c r="H84" s="100"/>
    </row>
    <row r="85" spans="1:8" s="38" customFormat="1" ht="13.5" thickBot="1">
      <c r="A85" s="142" t="s">
        <v>55</v>
      </c>
      <c r="B85" s="143"/>
      <c r="C85" s="143"/>
      <c r="D85" s="143"/>
      <c r="E85" s="143"/>
      <c r="F85" s="143"/>
      <c r="G85" s="143"/>
      <c r="H85" s="67"/>
    </row>
    <row r="86" ht="12.75">
      <c r="H86" s="21"/>
    </row>
    <row r="87" ht="12.75">
      <c r="H87" s="21"/>
    </row>
    <row r="88" ht="12.75">
      <c r="H88" s="21"/>
    </row>
    <row r="89" ht="12.75">
      <c r="H89" s="21"/>
    </row>
    <row r="90" ht="12.75">
      <c r="H90" s="21"/>
    </row>
    <row r="91" ht="12.75">
      <c r="H91" s="21"/>
    </row>
    <row r="92" ht="12.75">
      <c r="H92" s="21"/>
    </row>
    <row r="93" ht="12.75">
      <c r="H93" s="21"/>
    </row>
    <row r="94" ht="12.75">
      <c r="H94" s="21"/>
    </row>
    <row r="95" ht="12.75">
      <c r="H95" s="21"/>
    </row>
    <row r="96" ht="12.75">
      <c r="H96" s="21"/>
    </row>
    <row r="97" ht="12.75">
      <c r="H97" s="21"/>
    </row>
    <row r="98" ht="12.75">
      <c r="H98" s="21"/>
    </row>
    <row r="99" ht="12.75">
      <c r="H99" s="21"/>
    </row>
    <row r="100" ht="12.75">
      <c r="H100" s="21"/>
    </row>
  </sheetData>
  <mergeCells count="17">
    <mergeCell ref="A84:G84"/>
    <mergeCell ref="A85:G85"/>
    <mergeCell ref="A18:G18"/>
    <mergeCell ref="A19:G19"/>
    <mergeCell ref="A20:G20"/>
    <mergeCell ref="A80:G80"/>
    <mergeCell ref="A81:G81"/>
    <mergeCell ref="A82:G82"/>
    <mergeCell ref="A83:G83"/>
    <mergeCell ref="A5:H5"/>
    <mergeCell ref="A79:G79"/>
    <mergeCell ref="A1:H1"/>
    <mergeCell ref="A2:H2"/>
    <mergeCell ref="A21:H21"/>
    <mergeCell ref="A34:H34"/>
    <mergeCell ref="A52:H52"/>
    <mergeCell ref="A69:H69"/>
  </mergeCells>
  <printOptions/>
  <pageMargins left="0.51" right="0.2362204724409449" top="0.7086614173228347" bottom="0.5118110236220472" header="0.5118110236220472" footer="0.1968503937007874"/>
  <pageSetup horizontalDpi="600" verticalDpi="600" orientation="portrait" paperSize="9" r:id="rId1"/>
  <headerFooter alignWithMargins="0">
    <oddHeader>&amp;C&amp;8Inwestycja współfinansowana ze środków pomocowych z Funduszu Spójności</oddHeader>
    <oddFooter>&amp;C&amp;8GOSPODARKA WODNO-ŚCIEKOWA W BĘDZINIE ETAP III - PRZEDMIAR ROBÓT
Kontrakt nr CCI 2004/PL/16/C/PE/001-03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98"/>
  <sheetViews>
    <sheetView view="pageBreakPreview" zoomScaleSheetLayoutView="100" workbookViewId="0" topLeftCell="A55">
      <selection activeCell="J69" sqref="J69"/>
    </sheetView>
  </sheetViews>
  <sheetFormatPr defaultColWidth="9.140625" defaultRowHeight="12.75"/>
  <cols>
    <col min="1" max="1" width="3.57421875" style="82" bestFit="1" customWidth="1"/>
    <col min="2" max="2" width="10.140625" style="82" bestFit="1" customWidth="1"/>
    <col min="3" max="3" width="10.28125" style="2" customWidth="1"/>
    <col min="4" max="4" width="37.28125" style="20" customWidth="1"/>
    <col min="5" max="5" width="6.7109375" style="2" customWidth="1"/>
    <col min="6" max="6" width="8.7109375" style="21" customWidth="1"/>
    <col min="7" max="7" width="9.421875" style="2" customWidth="1"/>
    <col min="8" max="8" width="11.7109375" style="2" customWidth="1"/>
    <col min="9" max="16384" width="9.140625" style="2" customWidth="1"/>
  </cols>
  <sheetData>
    <row r="1" spans="1:8" ht="53.25" customHeight="1">
      <c r="A1" s="112" t="s">
        <v>102</v>
      </c>
      <c r="B1" s="112"/>
      <c r="C1" s="112"/>
      <c r="D1" s="112"/>
      <c r="E1" s="112"/>
      <c r="F1" s="112"/>
      <c r="G1" s="112"/>
      <c r="H1" s="112"/>
    </row>
    <row r="2" spans="1:8" ht="18.75">
      <c r="A2" s="125" t="s">
        <v>56</v>
      </c>
      <c r="B2" s="125"/>
      <c r="C2" s="125"/>
      <c r="D2" s="125"/>
      <c r="E2" s="125"/>
      <c r="F2" s="125"/>
      <c r="G2" s="125"/>
      <c r="H2" s="125"/>
    </row>
    <row r="3" spans="1:8" s="3" customFormat="1" ht="33.75">
      <c r="A3" s="1" t="s">
        <v>73</v>
      </c>
      <c r="B3" s="1" t="s">
        <v>305</v>
      </c>
      <c r="C3" s="1" t="s">
        <v>74</v>
      </c>
      <c r="D3" s="1" t="s">
        <v>75</v>
      </c>
      <c r="E3" s="1" t="s">
        <v>77</v>
      </c>
      <c r="F3" s="1" t="s">
        <v>76</v>
      </c>
      <c r="G3" s="1" t="s">
        <v>647</v>
      </c>
      <c r="H3" s="1" t="s">
        <v>648</v>
      </c>
    </row>
    <row r="4" spans="1:8" ht="12.75">
      <c r="A4" s="4">
        <v>1</v>
      </c>
      <c r="B4" s="4">
        <v>2</v>
      </c>
      <c r="C4" s="4">
        <v>3</v>
      </c>
      <c r="D4" s="1">
        <v>4</v>
      </c>
      <c r="E4" s="4">
        <v>5</v>
      </c>
      <c r="F4" s="4">
        <v>6</v>
      </c>
      <c r="G4" s="4">
        <v>7</v>
      </c>
      <c r="H4" s="4" t="s">
        <v>304</v>
      </c>
    </row>
    <row r="5" spans="1:8" ht="12.75">
      <c r="A5" s="135" t="s">
        <v>80</v>
      </c>
      <c r="B5" s="136"/>
      <c r="C5" s="137"/>
      <c r="D5" s="137"/>
      <c r="E5" s="137"/>
      <c r="F5" s="137"/>
      <c r="G5" s="137"/>
      <c r="H5" s="138"/>
    </row>
    <row r="6" spans="1:8" ht="25.5">
      <c r="A6" s="80"/>
      <c r="B6" s="80"/>
      <c r="C6" s="6"/>
      <c r="D6" s="7" t="s">
        <v>93</v>
      </c>
      <c r="E6" s="5"/>
      <c r="F6" s="68"/>
      <c r="G6" s="5"/>
      <c r="H6" s="8"/>
    </row>
    <row r="7" spans="1:11" ht="25.5">
      <c r="A7" s="80">
        <v>64</v>
      </c>
      <c r="B7" s="80" t="s">
        <v>370</v>
      </c>
      <c r="C7" s="10" t="s">
        <v>163</v>
      </c>
      <c r="D7" s="11" t="s">
        <v>149</v>
      </c>
      <c r="E7" s="9" t="s">
        <v>161</v>
      </c>
      <c r="F7" s="39">
        <v>1636</v>
      </c>
      <c r="G7" s="14"/>
      <c r="H7" s="14"/>
      <c r="K7" s="21"/>
    </row>
    <row r="8" spans="1:11" ht="15.75">
      <c r="A8" s="80">
        <v>65</v>
      </c>
      <c r="B8" s="80" t="s">
        <v>371</v>
      </c>
      <c r="C8" s="10" t="s">
        <v>163</v>
      </c>
      <c r="D8" s="11" t="s">
        <v>57</v>
      </c>
      <c r="E8" s="9" t="s">
        <v>161</v>
      </c>
      <c r="F8" s="39">
        <v>104</v>
      </c>
      <c r="G8" s="14"/>
      <c r="H8" s="14"/>
      <c r="K8" s="21"/>
    </row>
    <row r="9" spans="1:10" ht="25.5">
      <c r="A9" s="80">
        <v>66</v>
      </c>
      <c r="B9" s="80" t="s">
        <v>372</v>
      </c>
      <c r="C9" s="10" t="s">
        <v>163</v>
      </c>
      <c r="D9" s="11" t="s">
        <v>121</v>
      </c>
      <c r="E9" s="9" t="s">
        <v>161</v>
      </c>
      <c r="F9" s="39">
        <v>217</v>
      </c>
      <c r="G9" s="14"/>
      <c r="H9" s="14"/>
      <c r="J9" s="21"/>
    </row>
    <row r="10" spans="1:10" ht="25.5">
      <c r="A10" s="80">
        <v>67</v>
      </c>
      <c r="B10" s="80" t="s">
        <v>373</v>
      </c>
      <c r="C10" s="10" t="s">
        <v>163</v>
      </c>
      <c r="D10" s="11" t="s">
        <v>48</v>
      </c>
      <c r="E10" s="9" t="s">
        <v>161</v>
      </c>
      <c r="F10" s="39">
        <v>240</v>
      </c>
      <c r="G10" s="14"/>
      <c r="H10" s="14"/>
      <c r="J10" s="21">
        <f>F7+F9+F10+F11+F8</f>
        <v>2295</v>
      </c>
    </row>
    <row r="11" spans="1:8" ht="15.75">
      <c r="A11" s="80">
        <v>68</v>
      </c>
      <c r="B11" s="80" t="s">
        <v>374</v>
      </c>
      <c r="C11" s="10" t="s">
        <v>163</v>
      </c>
      <c r="D11" s="11" t="s">
        <v>119</v>
      </c>
      <c r="E11" s="9" t="s">
        <v>161</v>
      </c>
      <c r="F11" s="39">
        <v>98</v>
      </c>
      <c r="G11" s="14"/>
      <c r="H11" s="14"/>
    </row>
    <row r="12" spans="1:8" s="22" customFormat="1" ht="25.5">
      <c r="A12" s="80">
        <v>69</v>
      </c>
      <c r="B12" s="80" t="s">
        <v>375</v>
      </c>
      <c r="C12" s="10" t="s">
        <v>163</v>
      </c>
      <c r="D12" s="11" t="s">
        <v>92</v>
      </c>
      <c r="E12" s="9" t="s">
        <v>78</v>
      </c>
      <c r="F12" s="39">
        <v>444</v>
      </c>
      <c r="G12" s="14"/>
      <c r="H12" s="14"/>
    </row>
    <row r="13" spans="1:8" ht="15">
      <c r="A13" s="80"/>
      <c r="B13" s="80"/>
      <c r="C13" s="6"/>
      <c r="D13" s="7" t="s">
        <v>120</v>
      </c>
      <c r="E13" s="5"/>
      <c r="F13" s="68"/>
      <c r="G13" s="5"/>
      <c r="H13" s="8"/>
    </row>
    <row r="14" spans="1:8" ht="24.75" customHeight="1">
      <c r="A14" s="80">
        <v>70</v>
      </c>
      <c r="B14" s="80" t="s">
        <v>375</v>
      </c>
      <c r="C14" s="10" t="s">
        <v>163</v>
      </c>
      <c r="D14" s="11" t="s">
        <v>59</v>
      </c>
      <c r="E14" s="9" t="s">
        <v>78</v>
      </c>
      <c r="F14" s="39">
        <v>300</v>
      </c>
      <c r="G14" s="5"/>
      <c r="H14" s="8"/>
    </row>
    <row r="15" spans="1:8" ht="25.5" customHeight="1" thickBot="1">
      <c r="A15" s="80">
        <v>71</v>
      </c>
      <c r="B15" s="80" t="s">
        <v>376</v>
      </c>
      <c r="C15" s="10" t="s">
        <v>163</v>
      </c>
      <c r="D15" s="11" t="s">
        <v>641</v>
      </c>
      <c r="E15" s="9" t="s">
        <v>79</v>
      </c>
      <c r="F15" s="39">
        <v>7</v>
      </c>
      <c r="G15" s="5"/>
      <c r="H15" s="8"/>
    </row>
    <row r="16" spans="1:8" ht="13.5" thickBot="1">
      <c r="A16" s="139" t="s">
        <v>654</v>
      </c>
      <c r="B16" s="140"/>
      <c r="C16" s="140"/>
      <c r="D16" s="140"/>
      <c r="E16" s="140"/>
      <c r="F16" s="140"/>
      <c r="G16" s="140"/>
      <c r="H16" s="97"/>
    </row>
    <row r="17" spans="1:8" ht="13.5" thickBot="1">
      <c r="A17" s="144" t="s">
        <v>655</v>
      </c>
      <c r="B17" s="126"/>
      <c r="C17" s="126"/>
      <c r="D17" s="126"/>
      <c r="E17" s="126"/>
      <c r="F17" s="126"/>
      <c r="G17" s="126"/>
      <c r="H17" s="98"/>
    </row>
    <row r="18" spans="1:8" ht="13.5" thickBot="1">
      <c r="A18" s="145" t="s">
        <v>656</v>
      </c>
      <c r="B18" s="146"/>
      <c r="C18" s="146"/>
      <c r="D18" s="146"/>
      <c r="E18" s="146"/>
      <c r="F18" s="146"/>
      <c r="G18" s="146"/>
      <c r="H18" s="100"/>
    </row>
    <row r="19" spans="1:8" ht="12.75">
      <c r="A19" s="135" t="s">
        <v>81</v>
      </c>
      <c r="B19" s="136"/>
      <c r="C19" s="137"/>
      <c r="D19" s="137"/>
      <c r="E19" s="137"/>
      <c r="F19" s="137"/>
      <c r="G19" s="137"/>
      <c r="H19" s="138"/>
    </row>
    <row r="20" spans="1:8" s="22" customFormat="1" ht="38.25">
      <c r="A20" s="80"/>
      <c r="B20" s="80"/>
      <c r="C20" s="6"/>
      <c r="D20" s="7" t="s">
        <v>150</v>
      </c>
      <c r="E20" s="5"/>
      <c r="F20" s="68"/>
      <c r="G20" s="5"/>
      <c r="H20" s="8"/>
    </row>
    <row r="21" spans="1:10" ht="12.75">
      <c r="A21" s="80">
        <v>72</v>
      </c>
      <c r="B21" s="80" t="s">
        <v>377</v>
      </c>
      <c r="C21" s="10" t="s">
        <v>138</v>
      </c>
      <c r="D21" s="11" t="s">
        <v>94</v>
      </c>
      <c r="E21" s="9" t="s">
        <v>78</v>
      </c>
      <c r="F21" s="31">
        <v>236</v>
      </c>
      <c r="G21" s="31"/>
      <c r="H21" s="14"/>
      <c r="J21" s="21">
        <f>F21+F22</f>
        <v>319</v>
      </c>
    </row>
    <row r="22" spans="1:10" ht="12.75">
      <c r="A22" s="80">
        <v>73</v>
      </c>
      <c r="B22" s="80" t="s">
        <v>378</v>
      </c>
      <c r="C22" s="10" t="s">
        <v>138</v>
      </c>
      <c r="D22" s="11" t="s">
        <v>95</v>
      </c>
      <c r="E22" s="9" t="s">
        <v>78</v>
      </c>
      <c r="F22" s="31">
        <v>83</v>
      </c>
      <c r="G22" s="31"/>
      <c r="H22" s="14"/>
      <c r="J22" s="32"/>
    </row>
    <row r="23" spans="1:8" s="3" customFormat="1" ht="51">
      <c r="A23" s="81"/>
      <c r="B23" s="81"/>
      <c r="C23" s="6"/>
      <c r="D23" s="16" t="s">
        <v>153</v>
      </c>
      <c r="E23" s="15"/>
      <c r="F23" s="69"/>
      <c r="G23" s="33"/>
      <c r="H23" s="27"/>
    </row>
    <row r="24" spans="1:8" ht="12.75">
      <c r="A24" s="80">
        <v>74</v>
      </c>
      <c r="B24" s="80" t="s">
        <v>379</v>
      </c>
      <c r="C24" s="10" t="s">
        <v>138</v>
      </c>
      <c r="D24" s="18" t="s">
        <v>82</v>
      </c>
      <c r="E24" s="9" t="s">
        <v>79</v>
      </c>
      <c r="F24" s="31">
        <v>10</v>
      </c>
      <c r="G24" s="31"/>
      <c r="H24" s="14"/>
    </row>
    <row r="25" spans="1:8" s="22" customFormat="1" ht="38.25">
      <c r="A25" s="80"/>
      <c r="B25" s="80"/>
      <c r="C25" s="6"/>
      <c r="D25" s="7" t="s">
        <v>144</v>
      </c>
      <c r="E25" s="5"/>
      <c r="F25" s="68"/>
      <c r="G25" s="5"/>
      <c r="H25" s="8"/>
    </row>
    <row r="26" spans="1:8" ht="12.75">
      <c r="A26" s="80">
        <v>75</v>
      </c>
      <c r="B26" s="80" t="s">
        <v>380</v>
      </c>
      <c r="C26" s="10" t="s">
        <v>138</v>
      </c>
      <c r="D26" s="11" t="s">
        <v>640</v>
      </c>
      <c r="E26" s="9" t="s">
        <v>79</v>
      </c>
      <c r="F26" s="31">
        <v>19</v>
      </c>
      <c r="G26" s="31"/>
      <c r="H26" s="14"/>
    </row>
    <row r="27" spans="1:10" s="22" customFormat="1" ht="15">
      <c r="A27" s="80"/>
      <c r="B27" s="80"/>
      <c r="C27" s="6"/>
      <c r="D27" s="7" t="s">
        <v>170</v>
      </c>
      <c r="E27" s="5"/>
      <c r="F27" s="68"/>
      <c r="G27" s="5"/>
      <c r="H27" s="8"/>
      <c r="J27" s="34"/>
    </row>
    <row r="28" spans="1:8" ht="12.75">
      <c r="A28" s="80">
        <v>76</v>
      </c>
      <c r="B28" s="80" t="s">
        <v>381</v>
      </c>
      <c r="C28" s="10" t="s">
        <v>138</v>
      </c>
      <c r="D28" s="11" t="s">
        <v>171</v>
      </c>
      <c r="E28" s="9" t="s">
        <v>78</v>
      </c>
      <c r="F28" s="31">
        <v>42</v>
      </c>
      <c r="G28" s="31"/>
      <c r="H28" s="14"/>
    </row>
    <row r="29" spans="1:10" s="22" customFormat="1" ht="15">
      <c r="A29" s="80"/>
      <c r="B29" s="80"/>
      <c r="C29" s="6"/>
      <c r="D29" s="7" t="s">
        <v>61</v>
      </c>
      <c r="E29" s="5"/>
      <c r="F29" s="68"/>
      <c r="G29" s="5"/>
      <c r="H29" s="8"/>
      <c r="J29" s="34"/>
    </row>
    <row r="30" spans="1:8" ht="13.5" thickBot="1">
      <c r="A30" s="80">
        <v>77</v>
      </c>
      <c r="B30" s="80" t="s">
        <v>382</v>
      </c>
      <c r="C30" s="10" t="s">
        <v>140</v>
      </c>
      <c r="D30" s="11" t="s">
        <v>60</v>
      </c>
      <c r="E30" s="9" t="s">
        <v>78</v>
      </c>
      <c r="F30" s="31">
        <v>6</v>
      </c>
      <c r="G30" s="14"/>
      <c r="H30" s="14"/>
    </row>
    <row r="31" spans="1:8" ht="13.5" thickBot="1">
      <c r="A31" s="139" t="s">
        <v>654</v>
      </c>
      <c r="B31" s="140"/>
      <c r="C31" s="140"/>
      <c r="D31" s="140"/>
      <c r="E31" s="140"/>
      <c r="F31" s="140"/>
      <c r="G31" s="140"/>
      <c r="H31" s="97"/>
    </row>
    <row r="32" spans="1:8" ht="13.5" thickBot="1">
      <c r="A32" s="144" t="s">
        <v>658</v>
      </c>
      <c r="B32" s="126"/>
      <c r="C32" s="126"/>
      <c r="D32" s="126"/>
      <c r="E32" s="126"/>
      <c r="F32" s="126"/>
      <c r="G32" s="126"/>
      <c r="H32" s="98"/>
    </row>
    <row r="33" spans="1:8" ht="13.5" thickBot="1">
      <c r="A33" s="145" t="s">
        <v>656</v>
      </c>
      <c r="B33" s="146"/>
      <c r="C33" s="146"/>
      <c r="D33" s="146"/>
      <c r="E33" s="146"/>
      <c r="F33" s="146"/>
      <c r="G33" s="146"/>
      <c r="H33" s="100"/>
    </row>
    <row r="34" spans="1:8" ht="12.75">
      <c r="A34" s="135" t="s">
        <v>96</v>
      </c>
      <c r="B34" s="136"/>
      <c r="C34" s="137"/>
      <c r="D34" s="137"/>
      <c r="E34" s="137"/>
      <c r="F34" s="137"/>
      <c r="G34" s="137"/>
      <c r="H34" s="138"/>
    </row>
    <row r="35" spans="1:10" s="22" customFormat="1" ht="38.25">
      <c r="A35" s="80"/>
      <c r="B35" s="80"/>
      <c r="C35" s="6"/>
      <c r="D35" s="7" t="s">
        <v>150</v>
      </c>
      <c r="E35" s="5"/>
      <c r="F35" s="68"/>
      <c r="G35" s="5"/>
      <c r="H35" s="8"/>
      <c r="J35" s="35"/>
    </row>
    <row r="36" spans="1:8" ht="12.75">
      <c r="A36" s="80">
        <v>78</v>
      </c>
      <c r="B36" s="80" t="s">
        <v>383</v>
      </c>
      <c r="C36" s="10" t="s">
        <v>140</v>
      </c>
      <c r="D36" s="11" t="s">
        <v>155</v>
      </c>
      <c r="E36" s="9" t="s">
        <v>78</v>
      </c>
      <c r="F36" s="31">
        <v>238</v>
      </c>
      <c r="G36" s="31"/>
      <c r="H36" s="14"/>
    </row>
    <row r="37" spans="1:10" ht="12.75">
      <c r="A37" s="80">
        <v>79</v>
      </c>
      <c r="B37" s="80" t="s">
        <v>384</v>
      </c>
      <c r="C37" s="10" t="s">
        <v>140</v>
      </c>
      <c r="D37" s="11" t="s">
        <v>94</v>
      </c>
      <c r="E37" s="9" t="s">
        <v>78</v>
      </c>
      <c r="F37" s="31">
        <v>123</v>
      </c>
      <c r="G37" s="31"/>
      <c r="H37" s="14"/>
      <c r="J37" s="21">
        <f>F36+F37</f>
        <v>361</v>
      </c>
    </row>
    <row r="38" spans="1:8" s="3" customFormat="1" ht="51">
      <c r="A38" s="81"/>
      <c r="B38" s="81"/>
      <c r="C38" s="6"/>
      <c r="D38" s="16" t="s">
        <v>153</v>
      </c>
      <c r="E38" s="15"/>
      <c r="F38" s="69"/>
      <c r="G38" s="33"/>
      <c r="H38" s="27"/>
    </row>
    <row r="39" spans="1:8" ht="12.75">
      <c r="A39" s="80">
        <v>80</v>
      </c>
      <c r="B39" s="80" t="s">
        <v>385</v>
      </c>
      <c r="C39" s="10" t="s">
        <v>140</v>
      </c>
      <c r="D39" s="18" t="s">
        <v>82</v>
      </c>
      <c r="E39" s="9" t="s">
        <v>79</v>
      </c>
      <c r="F39" s="31">
        <v>11</v>
      </c>
      <c r="G39" s="31"/>
      <c r="H39" s="14"/>
    </row>
    <row r="40" spans="1:8" s="22" customFormat="1" ht="38.25">
      <c r="A40" s="80"/>
      <c r="B40" s="80"/>
      <c r="C40" s="6"/>
      <c r="D40" s="7" t="s">
        <v>144</v>
      </c>
      <c r="E40" s="5"/>
      <c r="F40" s="68"/>
      <c r="G40" s="5"/>
      <c r="H40" s="8"/>
    </row>
    <row r="41" spans="1:8" ht="12.75">
      <c r="A41" s="80">
        <v>81</v>
      </c>
      <c r="B41" s="80" t="s">
        <v>386</v>
      </c>
      <c r="C41" s="10" t="s">
        <v>140</v>
      </c>
      <c r="D41" s="11" t="s">
        <v>640</v>
      </c>
      <c r="E41" s="37" t="s">
        <v>79</v>
      </c>
      <c r="F41" s="31">
        <v>20</v>
      </c>
      <c r="G41" s="31"/>
      <c r="H41" s="14"/>
    </row>
    <row r="42" spans="1:8" s="22" customFormat="1" ht="25.5">
      <c r="A42" s="80"/>
      <c r="B42" s="80"/>
      <c r="C42" s="6"/>
      <c r="D42" s="7" t="s">
        <v>53</v>
      </c>
      <c r="E42" s="5"/>
      <c r="F42" s="68"/>
      <c r="G42" s="5"/>
      <c r="H42" s="8"/>
    </row>
    <row r="43" spans="1:8" ht="12.75">
      <c r="A43" s="80">
        <v>82</v>
      </c>
      <c r="B43" s="80" t="s">
        <v>387</v>
      </c>
      <c r="C43" s="10" t="s">
        <v>140</v>
      </c>
      <c r="D43" s="11" t="s">
        <v>54</v>
      </c>
      <c r="E43" s="9" t="s">
        <v>79</v>
      </c>
      <c r="F43" s="31">
        <v>8</v>
      </c>
      <c r="G43" s="14"/>
      <c r="H43" s="14"/>
    </row>
    <row r="44" spans="1:10" s="22" customFormat="1" ht="15">
      <c r="A44" s="80"/>
      <c r="B44" s="80"/>
      <c r="C44" s="6"/>
      <c r="D44" s="7" t="s">
        <v>170</v>
      </c>
      <c r="E44" s="5"/>
      <c r="F44" s="68"/>
      <c r="G44" s="5"/>
      <c r="H44" s="8"/>
      <c r="J44" s="34"/>
    </row>
    <row r="45" spans="1:8" ht="13.5" thickBot="1">
      <c r="A45" s="80">
        <v>83</v>
      </c>
      <c r="B45" s="80" t="s">
        <v>388</v>
      </c>
      <c r="C45" s="10" t="s">
        <v>140</v>
      </c>
      <c r="D45" s="11" t="s">
        <v>171</v>
      </c>
      <c r="E45" s="9" t="s">
        <v>78</v>
      </c>
      <c r="F45" s="31">
        <v>50</v>
      </c>
      <c r="G45" s="31"/>
      <c r="H45" s="14"/>
    </row>
    <row r="46" spans="1:8" ht="13.5" thickBot="1">
      <c r="A46" s="139" t="s">
        <v>654</v>
      </c>
      <c r="B46" s="140"/>
      <c r="C46" s="140"/>
      <c r="D46" s="140"/>
      <c r="E46" s="140"/>
      <c r="F46" s="140"/>
      <c r="G46" s="140"/>
      <c r="H46" s="97"/>
    </row>
    <row r="47" spans="1:8" ht="13.5" thickBot="1">
      <c r="A47" s="144" t="s">
        <v>655</v>
      </c>
      <c r="B47" s="126"/>
      <c r="C47" s="126"/>
      <c r="D47" s="126"/>
      <c r="E47" s="126"/>
      <c r="F47" s="126"/>
      <c r="G47" s="126"/>
      <c r="H47" s="98"/>
    </row>
    <row r="48" spans="1:8" ht="13.5" thickBot="1">
      <c r="A48" s="145" t="s">
        <v>656</v>
      </c>
      <c r="B48" s="146"/>
      <c r="C48" s="146"/>
      <c r="D48" s="146"/>
      <c r="E48" s="146"/>
      <c r="F48" s="146"/>
      <c r="G48" s="146"/>
      <c r="H48" s="100"/>
    </row>
    <row r="49" spans="1:8" ht="12.75">
      <c r="A49" s="135" t="s">
        <v>125</v>
      </c>
      <c r="B49" s="136"/>
      <c r="C49" s="137"/>
      <c r="D49" s="137"/>
      <c r="E49" s="137"/>
      <c r="F49" s="137"/>
      <c r="G49" s="137"/>
      <c r="H49" s="138"/>
    </row>
    <row r="50" spans="1:8" s="22" customFormat="1" ht="51">
      <c r="A50" s="80"/>
      <c r="B50" s="80"/>
      <c r="C50" s="6"/>
      <c r="D50" s="7" t="s">
        <v>64</v>
      </c>
      <c r="E50" s="5"/>
      <c r="F50" s="68"/>
      <c r="G50" s="5"/>
      <c r="H50" s="8"/>
    </row>
    <row r="51" spans="1:8" ht="12.75">
      <c r="A51" s="80">
        <v>84</v>
      </c>
      <c r="B51" s="80" t="s">
        <v>389</v>
      </c>
      <c r="C51" s="10" t="s">
        <v>139</v>
      </c>
      <c r="D51" s="11" t="s">
        <v>1</v>
      </c>
      <c r="E51" s="9" t="s">
        <v>78</v>
      </c>
      <c r="F51" s="31">
        <v>230</v>
      </c>
      <c r="G51" s="31"/>
      <c r="H51" s="14"/>
    </row>
    <row r="52" spans="1:10" ht="12.75">
      <c r="A52" s="80">
        <v>85</v>
      </c>
      <c r="B52" s="80" t="s">
        <v>390</v>
      </c>
      <c r="C52" s="10" t="s">
        <v>139</v>
      </c>
      <c r="D52" s="11" t="s">
        <v>40</v>
      </c>
      <c r="E52" s="9" t="s">
        <v>78</v>
      </c>
      <c r="F52" s="31">
        <v>289</v>
      </c>
      <c r="G52" s="31"/>
      <c r="H52" s="14"/>
      <c r="J52" s="36">
        <f>SUM(F51:F52)</f>
        <v>519</v>
      </c>
    </row>
    <row r="53" spans="1:8" s="3" customFormat="1" ht="15">
      <c r="A53" s="81"/>
      <c r="B53" s="81"/>
      <c r="C53" s="6"/>
      <c r="D53" s="16" t="s">
        <v>127</v>
      </c>
      <c r="E53" s="15"/>
      <c r="F53" s="69"/>
      <c r="G53" s="33"/>
      <c r="H53" s="27"/>
    </row>
    <row r="54" spans="1:8" ht="12.75">
      <c r="A54" s="80">
        <v>86</v>
      </c>
      <c r="B54" s="80" t="s">
        <v>391</v>
      </c>
      <c r="C54" s="10" t="s">
        <v>139</v>
      </c>
      <c r="D54" s="18" t="s">
        <v>141</v>
      </c>
      <c r="E54" s="9" t="s">
        <v>79</v>
      </c>
      <c r="F54" s="31">
        <v>1</v>
      </c>
      <c r="G54" s="31"/>
      <c r="H54" s="14"/>
    </row>
    <row r="55" spans="1:8" ht="12.75">
      <c r="A55" s="80">
        <v>87</v>
      </c>
      <c r="B55" s="80" t="s">
        <v>392</v>
      </c>
      <c r="C55" s="10" t="s">
        <v>139</v>
      </c>
      <c r="D55" s="18" t="s">
        <v>65</v>
      </c>
      <c r="E55" s="9" t="s">
        <v>79</v>
      </c>
      <c r="F55" s="31">
        <v>2</v>
      </c>
      <c r="G55" s="31"/>
      <c r="H55" s="14"/>
    </row>
    <row r="56" spans="1:8" ht="25.5">
      <c r="A56" s="80">
        <v>88</v>
      </c>
      <c r="B56" s="80" t="s">
        <v>393</v>
      </c>
      <c r="C56" s="10" t="s">
        <v>139</v>
      </c>
      <c r="D56" s="18" t="s">
        <v>44</v>
      </c>
      <c r="E56" s="9" t="s">
        <v>79</v>
      </c>
      <c r="F56" s="31">
        <v>20</v>
      </c>
      <c r="G56" s="31"/>
      <c r="H56" s="14"/>
    </row>
    <row r="57" spans="1:8" ht="12.75">
      <c r="A57" s="80">
        <v>89</v>
      </c>
      <c r="B57" s="80" t="s">
        <v>394</v>
      </c>
      <c r="C57" s="10" t="s">
        <v>139</v>
      </c>
      <c r="D57" s="11" t="s">
        <v>41</v>
      </c>
      <c r="E57" s="9" t="s">
        <v>79</v>
      </c>
      <c r="F57" s="31">
        <v>36</v>
      </c>
      <c r="G57" s="31"/>
      <c r="H57" s="14"/>
    </row>
    <row r="58" spans="1:8" ht="12.75">
      <c r="A58" s="80">
        <v>90</v>
      </c>
      <c r="B58" s="80" t="s">
        <v>395</v>
      </c>
      <c r="C58" s="10" t="s">
        <v>139</v>
      </c>
      <c r="D58" s="18" t="s">
        <v>46</v>
      </c>
      <c r="E58" s="9" t="s">
        <v>79</v>
      </c>
      <c r="F58" s="31">
        <v>20</v>
      </c>
      <c r="G58" s="31"/>
      <c r="H58" s="14"/>
    </row>
    <row r="59" spans="1:8" ht="12.75">
      <c r="A59" s="80">
        <v>91</v>
      </c>
      <c r="B59" s="80" t="s">
        <v>396</v>
      </c>
      <c r="C59" s="10" t="s">
        <v>139</v>
      </c>
      <c r="D59" s="18" t="s">
        <v>166</v>
      </c>
      <c r="E59" s="9" t="s">
        <v>79</v>
      </c>
      <c r="F59" s="31">
        <v>2</v>
      </c>
      <c r="G59" s="31"/>
      <c r="H59" s="14"/>
    </row>
    <row r="60" spans="1:10" s="22" customFormat="1" ht="15">
      <c r="A60" s="80"/>
      <c r="B60" s="80"/>
      <c r="C60" s="6"/>
      <c r="D60" s="7" t="s">
        <v>170</v>
      </c>
      <c r="E60" s="5"/>
      <c r="F60" s="68"/>
      <c r="G60" s="5"/>
      <c r="H60" s="8"/>
      <c r="J60" s="34"/>
    </row>
    <row r="61" spans="1:8" ht="12.75">
      <c r="A61" s="80">
        <v>92</v>
      </c>
      <c r="B61" s="80" t="s">
        <v>397</v>
      </c>
      <c r="C61" s="10" t="s">
        <v>140</v>
      </c>
      <c r="D61" s="11" t="s">
        <v>171</v>
      </c>
      <c r="E61" s="9" t="s">
        <v>78</v>
      </c>
      <c r="F61" s="31">
        <v>66</v>
      </c>
      <c r="G61" s="31"/>
      <c r="H61" s="14"/>
    </row>
    <row r="62" spans="1:8" ht="12.75">
      <c r="A62" s="80">
        <v>93</v>
      </c>
      <c r="B62" s="80" t="s">
        <v>398</v>
      </c>
      <c r="C62" s="10" t="s">
        <v>140</v>
      </c>
      <c r="D62" s="11" t="s">
        <v>62</v>
      </c>
      <c r="E62" s="9" t="s">
        <v>78</v>
      </c>
      <c r="F62" s="31">
        <v>6</v>
      </c>
      <c r="G62" s="71"/>
      <c r="H62" s="70"/>
    </row>
    <row r="63" spans="1:8" ht="13.5" thickBot="1">
      <c r="A63" s="80">
        <v>94</v>
      </c>
      <c r="B63" s="80" t="s">
        <v>399</v>
      </c>
      <c r="C63" s="10" t="s">
        <v>140</v>
      </c>
      <c r="D63" s="11" t="s">
        <v>63</v>
      </c>
      <c r="E63" s="9" t="s">
        <v>78</v>
      </c>
      <c r="F63" s="31">
        <v>15</v>
      </c>
      <c r="G63" s="71"/>
      <c r="H63" s="70"/>
    </row>
    <row r="64" spans="1:8" ht="13.5" thickBot="1">
      <c r="A64" s="139" t="s">
        <v>654</v>
      </c>
      <c r="B64" s="140"/>
      <c r="C64" s="140"/>
      <c r="D64" s="140"/>
      <c r="E64" s="140"/>
      <c r="F64" s="140"/>
      <c r="G64" s="140"/>
      <c r="H64" s="97"/>
    </row>
    <row r="65" spans="1:8" ht="13.5" thickBot="1">
      <c r="A65" s="144" t="s">
        <v>658</v>
      </c>
      <c r="B65" s="126"/>
      <c r="C65" s="126"/>
      <c r="D65" s="126"/>
      <c r="E65" s="126"/>
      <c r="F65" s="126"/>
      <c r="G65" s="126"/>
      <c r="H65" s="98"/>
    </row>
    <row r="66" spans="1:8" ht="13.5" thickBot="1">
      <c r="A66" s="145" t="s">
        <v>656</v>
      </c>
      <c r="B66" s="146"/>
      <c r="C66" s="146"/>
      <c r="D66" s="146"/>
      <c r="E66" s="146"/>
      <c r="F66" s="146"/>
      <c r="G66" s="146"/>
      <c r="H66" s="100"/>
    </row>
    <row r="67" spans="1:8" ht="12.75">
      <c r="A67" s="135" t="s">
        <v>5</v>
      </c>
      <c r="B67" s="136"/>
      <c r="C67" s="137"/>
      <c r="D67" s="137"/>
      <c r="E67" s="137"/>
      <c r="F67" s="137"/>
      <c r="G67" s="137"/>
      <c r="H67" s="138"/>
    </row>
    <row r="68" spans="1:8" s="22" customFormat="1" ht="15">
      <c r="A68" s="80"/>
      <c r="B68" s="80"/>
      <c r="C68" s="6"/>
      <c r="D68" s="7" t="s">
        <v>159</v>
      </c>
      <c r="E68" s="5"/>
      <c r="F68" s="68"/>
      <c r="G68" s="5"/>
      <c r="H68" s="8"/>
    </row>
    <row r="69" spans="1:11" ht="25.5">
      <c r="A69" s="80">
        <v>95</v>
      </c>
      <c r="B69" s="80" t="s">
        <v>400</v>
      </c>
      <c r="C69" s="10" t="s">
        <v>308</v>
      </c>
      <c r="D69" s="11" t="s">
        <v>160</v>
      </c>
      <c r="E69" s="9" t="s">
        <v>161</v>
      </c>
      <c r="F69" s="31">
        <v>1454</v>
      </c>
      <c r="G69" s="31"/>
      <c r="H69" s="14"/>
      <c r="J69" s="21">
        <f>F69+F70+F71</f>
        <v>2527</v>
      </c>
      <c r="K69" s="2">
        <v>2090</v>
      </c>
    </row>
    <row r="70" spans="1:11" ht="25.5">
      <c r="A70" s="80">
        <v>96</v>
      </c>
      <c r="B70" s="80" t="s">
        <v>401</v>
      </c>
      <c r="C70" s="10" t="s">
        <v>308</v>
      </c>
      <c r="D70" s="11" t="s">
        <v>51</v>
      </c>
      <c r="E70" s="9" t="s">
        <v>161</v>
      </c>
      <c r="F70" s="31">
        <v>72</v>
      </c>
      <c r="G70" s="31"/>
      <c r="H70" s="14"/>
      <c r="K70" s="21">
        <f>J69-K69</f>
        <v>437</v>
      </c>
    </row>
    <row r="71" spans="1:10" ht="25.5">
      <c r="A71" s="80">
        <v>97</v>
      </c>
      <c r="B71" s="80" t="s">
        <v>402</v>
      </c>
      <c r="C71" s="10" t="s">
        <v>308</v>
      </c>
      <c r="D71" s="11" t="s">
        <v>68</v>
      </c>
      <c r="E71" s="9" t="s">
        <v>161</v>
      </c>
      <c r="F71" s="31">
        <v>1001</v>
      </c>
      <c r="G71" s="31"/>
      <c r="H71" s="14"/>
      <c r="J71" s="21">
        <f>F71-K70</f>
        <v>564</v>
      </c>
    </row>
    <row r="72" spans="1:10" ht="25.5">
      <c r="A72" s="80">
        <v>98</v>
      </c>
      <c r="B72" s="80" t="s">
        <v>403</v>
      </c>
      <c r="C72" s="10" t="s">
        <v>308</v>
      </c>
      <c r="D72" s="11" t="s">
        <v>130</v>
      </c>
      <c r="E72" s="9" t="s">
        <v>78</v>
      </c>
      <c r="F72" s="31">
        <v>413</v>
      </c>
      <c r="G72" s="31"/>
      <c r="H72" s="14"/>
      <c r="J72" s="36"/>
    </row>
    <row r="73" spans="1:10" ht="25.5">
      <c r="A73" s="80">
        <v>99</v>
      </c>
      <c r="B73" s="80" t="s">
        <v>404</v>
      </c>
      <c r="C73" s="10" t="s">
        <v>308</v>
      </c>
      <c r="D73" s="11" t="s">
        <v>66</v>
      </c>
      <c r="E73" s="9" t="s">
        <v>78</v>
      </c>
      <c r="F73" s="31">
        <v>53</v>
      </c>
      <c r="G73" s="31"/>
      <c r="H73" s="64"/>
      <c r="J73" s="36"/>
    </row>
    <row r="74" spans="1:8" ht="12.75">
      <c r="A74" s="80">
        <v>100</v>
      </c>
      <c r="B74" s="80" t="s">
        <v>405</v>
      </c>
      <c r="C74" s="10" t="s">
        <v>308</v>
      </c>
      <c r="D74" s="11" t="s">
        <v>136</v>
      </c>
      <c r="E74" s="9" t="s">
        <v>78</v>
      </c>
      <c r="F74" s="31">
        <v>413</v>
      </c>
      <c r="G74" s="31"/>
      <c r="H74" s="14"/>
    </row>
    <row r="75" spans="1:8" ht="12.75">
      <c r="A75" s="80">
        <v>101</v>
      </c>
      <c r="B75" s="80" t="s">
        <v>406</v>
      </c>
      <c r="C75" s="10" t="s">
        <v>308</v>
      </c>
      <c r="D75" s="11" t="s">
        <v>50</v>
      </c>
      <c r="E75" s="9" t="s">
        <v>86</v>
      </c>
      <c r="F75" s="31">
        <v>2</v>
      </c>
      <c r="G75" s="31"/>
      <c r="H75" s="64"/>
    </row>
    <row r="76" spans="1:11" ht="16.5" thickBot="1">
      <c r="A76" s="80">
        <v>102</v>
      </c>
      <c r="B76" s="80" t="s">
        <v>407</v>
      </c>
      <c r="C76" s="10" t="s">
        <v>163</v>
      </c>
      <c r="D76" s="11" t="s">
        <v>98</v>
      </c>
      <c r="E76" s="9" t="s">
        <v>161</v>
      </c>
      <c r="F76" s="31">
        <v>100</v>
      </c>
      <c r="G76" s="31"/>
      <c r="H76" s="64"/>
      <c r="K76" s="21"/>
    </row>
    <row r="77" spans="1:8" ht="13.5" thickBot="1">
      <c r="A77" s="139" t="s">
        <v>654</v>
      </c>
      <c r="B77" s="140"/>
      <c r="C77" s="140"/>
      <c r="D77" s="140"/>
      <c r="E77" s="140"/>
      <c r="F77" s="140"/>
      <c r="G77" s="140"/>
      <c r="H77" s="97"/>
    </row>
    <row r="78" spans="1:8" ht="13.5" thickBot="1">
      <c r="A78" s="144" t="s">
        <v>655</v>
      </c>
      <c r="B78" s="126"/>
      <c r="C78" s="126"/>
      <c r="D78" s="126"/>
      <c r="E78" s="126"/>
      <c r="F78" s="126"/>
      <c r="G78" s="126"/>
      <c r="H78" s="98"/>
    </row>
    <row r="79" spans="1:8" ht="13.5" thickBot="1">
      <c r="A79" s="147" t="s">
        <v>656</v>
      </c>
      <c r="B79" s="148"/>
      <c r="C79" s="148"/>
      <c r="D79" s="148"/>
      <c r="E79" s="148"/>
      <c r="F79" s="148"/>
      <c r="G79" s="148"/>
      <c r="H79" s="99"/>
    </row>
    <row r="80" spans="1:8" ht="14.25" thickBot="1" thickTop="1">
      <c r="A80" s="149" t="s">
        <v>657</v>
      </c>
      <c r="B80" s="150"/>
      <c r="C80" s="150"/>
      <c r="D80" s="150"/>
      <c r="E80" s="150"/>
      <c r="F80" s="150"/>
      <c r="G80" s="151"/>
      <c r="H80" s="100"/>
    </row>
    <row r="81" spans="1:8" ht="13.5" thickBot="1">
      <c r="A81" s="127" t="s">
        <v>651</v>
      </c>
      <c r="B81" s="128"/>
      <c r="C81" s="128"/>
      <c r="D81" s="128"/>
      <c r="E81" s="128"/>
      <c r="F81" s="128"/>
      <c r="G81" s="141"/>
      <c r="H81" s="100"/>
    </row>
    <row r="82" spans="1:8" ht="13.5" thickBot="1">
      <c r="A82" s="127" t="s">
        <v>652</v>
      </c>
      <c r="B82" s="128"/>
      <c r="C82" s="128"/>
      <c r="D82" s="128"/>
      <c r="E82" s="128"/>
      <c r="F82" s="128"/>
      <c r="G82" s="141"/>
      <c r="H82" s="100"/>
    </row>
    <row r="83" spans="1:8" s="38" customFormat="1" ht="13.5" thickBot="1">
      <c r="A83" s="142" t="s">
        <v>55</v>
      </c>
      <c r="B83" s="143"/>
      <c r="C83" s="143"/>
      <c r="D83" s="143"/>
      <c r="E83" s="143"/>
      <c r="F83" s="143"/>
      <c r="G83" s="143"/>
      <c r="H83" s="67"/>
    </row>
    <row r="84" ht="12.75">
      <c r="H84" s="21"/>
    </row>
    <row r="85" ht="12.75">
      <c r="H85" s="21"/>
    </row>
    <row r="86" ht="12.75">
      <c r="H86" s="21"/>
    </row>
    <row r="87" ht="12.75">
      <c r="H87" s="21"/>
    </row>
    <row r="88" ht="12.75">
      <c r="H88" s="21"/>
    </row>
    <row r="89" ht="12.75">
      <c r="H89" s="21"/>
    </row>
    <row r="90" ht="12.75">
      <c r="H90" s="21"/>
    </row>
    <row r="91" ht="12.75">
      <c r="H91" s="21"/>
    </row>
    <row r="92" ht="12.75">
      <c r="H92" s="21"/>
    </row>
    <row r="93" ht="12.75">
      <c r="H93" s="21"/>
    </row>
    <row r="94" ht="12.75">
      <c r="H94" s="21"/>
    </row>
    <row r="95" ht="12.75">
      <c r="H95" s="21"/>
    </row>
    <row r="96" ht="12.75">
      <c r="H96" s="21"/>
    </row>
    <row r="97" ht="12.75">
      <c r="H97" s="21"/>
    </row>
    <row r="98" ht="12.75">
      <c r="H98" s="21"/>
    </row>
  </sheetData>
  <mergeCells count="26">
    <mergeCell ref="A49:H49"/>
    <mergeCell ref="A67:H67"/>
    <mergeCell ref="A77:G77"/>
    <mergeCell ref="A47:G47"/>
    <mergeCell ref="A48:G48"/>
    <mergeCell ref="A64:G64"/>
    <mergeCell ref="A65:G65"/>
    <mergeCell ref="A66:G66"/>
    <mergeCell ref="A1:H1"/>
    <mergeCell ref="A2:H2"/>
    <mergeCell ref="A5:H5"/>
    <mergeCell ref="A19:H19"/>
    <mergeCell ref="A16:G16"/>
    <mergeCell ref="A17:G17"/>
    <mergeCell ref="A18:G18"/>
    <mergeCell ref="A31:G31"/>
    <mergeCell ref="A32:G32"/>
    <mergeCell ref="A33:G33"/>
    <mergeCell ref="A46:G46"/>
    <mergeCell ref="A34:H34"/>
    <mergeCell ref="A82:G82"/>
    <mergeCell ref="A83:G83"/>
    <mergeCell ref="A78:G78"/>
    <mergeCell ref="A79:G79"/>
    <mergeCell ref="A80:G80"/>
    <mergeCell ref="A81:G81"/>
  </mergeCells>
  <printOptions horizontalCentered="1"/>
  <pageMargins left="0.49" right="0.22" top="0.47" bottom="0.68" header="0.27" footer="0.3"/>
  <pageSetup horizontalDpi="600" verticalDpi="600" orientation="portrait" paperSize="9" r:id="rId1"/>
  <headerFooter alignWithMargins="0">
    <oddHeader>&amp;C&amp;8Inwestycja współfinansowana ze środków pomocowych z Funduszu Spójności</oddHeader>
    <oddFooter>&amp;C&amp;8GOSPODARKA WODNO-ŚCIEKOWA W BĘDZINIE ETAP III - PRZEDMIAR ROBÓT
Kontrakt nr CCI 2004/PL/16/C/PE/001-03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7"/>
  <sheetViews>
    <sheetView view="pageBreakPreview" zoomScaleSheetLayoutView="100" workbookViewId="0" topLeftCell="A61">
      <selection activeCell="J69" sqref="J69"/>
    </sheetView>
  </sheetViews>
  <sheetFormatPr defaultColWidth="9.140625" defaultRowHeight="12.75"/>
  <cols>
    <col min="1" max="1" width="3.57421875" style="82" bestFit="1" customWidth="1"/>
    <col min="2" max="2" width="10.421875" style="82" bestFit="1" customWidth="1"/>
    <col min="3" max="3" width="10.28125" style="2" customWidth="1"/>
    <col min="4" max="4" width="37.28125" style="20" customWidth="1"/>
    <col min="5" max="5" width="6.7109375" style="2" customWidth="1"/>
    <col min="6" max="6" width="8.7109375" style="21" customWidth="1"/>
    <col min="7" max="7" width="9.421875" style="2" customWidth="1"/>
    <col min="8" max="8" width="11.7109375" style="2" customWidth="1"/>
    <col min="9" max="16384" width="9.140625" style="2" customWidth="1"/>
  </cols>
  <sheetData>
    <row r="1" spans="1:8" ht="53.25" customHeight="1">
      <c r="A1" s="112" t="s">
        <v>104</v>
      </c>
      <c r="B1" s="112"/>
      <c r="C1" s="112"/>
      <c r="D1" s="112"/>
      <c r="E1" s="112"/>
      <c r="F1" s="112"/>
      <c r="G1" s="112"/>
      <c r="H1" s="112"/>
    </row>
    <row r="2" spans="1:8" ht="18.75">
      <c r="A2" s="125" t="s">
        <v>69</v>
      </c>
      <c r="B2" s="125"/>
      <c r="C2" s="125"/>
      <c r="D2" s="125"/>
      <c r="E2" s="125"/>
      <c r="F2" s="125"/>
      <c r="G2" s="125"/>
      <c r="H2" s="125"/>
    </row>
    <row r="3" spans="1:8" s="3" customFormat="1" ht="33.75">
      <c r="A3" s="1" t="s">
        <v>73</v>
      </c>
      <c r="B3" s="1" t="s">
        <v>305</v>
      </c>
      <c r="C3" s="1" t="s">
        <v>74</v>
      </c>
      <c r="D3" s="1" t="s">
        <v>75</v>
      </c>
      <c r="E3" s="1" t="s">
        <v>77</v>
      </c>
      <c r="F3" s="1" t="s">
        <v>76</v>
      </c>
      <c r="G3" s="1" t="s">
        <v>647</v>
      </c>
      <c r="H3" s="1" t="s">
        <v>648</v>
      </c>
    </row>
    <row r="4" spans="1:8" ht="12.75">
      <c r="A4" s="4">
        <v>1</v>
      </c>
      <c r="B4" s="4">
        <v>2</v>
      </c>
      <c r="C4" s="4">
        <v>3</v>
      </c>
      <c r="D4" s="1">
        <v>4</v>
      </c>
      <c r="E4" s="4">
        <v>5</v>
      </c>
      <c r="F4" s="4">
        <v>6</v>
      </c>
      <c r="G4" s="4">
        <v>7</v>
      </c>
      <c r="H4" s="4" t="s">
        <v>304</v>
      </c>
    </row>
    <row r="5" spans="1:8" ht="12.75">
      <c r="A5" s="135" t="s">
        <v>80</v>
      </c>
      <c r="B5" s="136"/>
      <c r="C5" s="137"/>
      <c r="D5" s="137"/>
      <c r="E5" s="137"/>
      <c r="F5" s="137"/>
      <c r="G5" s="137"/>
      <c r="H5" s="138"/>
    </row>
    <row r="6" spans="1:8" ht="25.5">
      <c r="A6" s="80"/>
      <c r="B6" s="80"/>
      <c r="C6" s="6"/>
      <c r="D6" s="7" t="s">
        <v>93</v>
      </c>
      <c r="E6" s="5"/>
      <c r="F6" s="68"/>
      <c r="G6" s="5"/>
      <c r="H6" s="8"/>
    </row>
    <row r="7" spans="1:11" ht="25.5">
      <c r="A7" s="80">
        <v>103</v>
      </c>
      <c r="B7" s="80" t="s">
        <v>408</v>
      </c>
      <c r="C7" s="10" t="s">
        <v>163</v>
      </c>
      <c r="D7" s="11" t="s">
        <v>149</v>
      </c>
      <c r="E7" s="9" t="s">
        <v>161</v>
      </c>
      <c r="F7" s="39">
        <v>2475</v>
      </c>
      <c r="G7" s="14"/>
      <c r="H7" s="14"/>
      <c r="K7" s="21"/>
    </row>
    <row r="8" spans="1:11" ht="25.5">
      <c r="A8" s="80">
        <v>104</v>
      </c>
      <c r="B8" s="80" t="s">
        <v>409</v>
      </c>
      <c r="C8" s="10" t="s">
        <v>163</v>
      </c>
      <c r="D8" s="11" t="s">
        <v>22</v>
      </c>
      <c r="E8" s="9" t="s">
        <v>161</v>
      </c>
      <c r="F8" s="39">
        <v>23</v>
      </c>
      <c r="G8" s="14"/>
      <c r="H8" s="14"/>
      <c r="K8" s="21"/>
    </row>
    <row r="9" spans="1:11" ht="25.5">
      <c r="A9" s="80">
        <v>105</v>
      </c>
      <c r="B9" s="80" t="s">
        <v>410</v>
      </c>
      <c r="C9" s="10" t="s">
        <v>163</v>
      </c>
      <c r="D9" s="11" t="s">
        <v>23</v>
      </c>
      <c r="E9" s="9" t="s">
        <v>161</v>
      </c>
      <c r="F9" s="39">
        <v>23</v>
      </c>
      <c r="G9" s="14"/>
      <c r="H9" s="14"/>
      <c r="K9" s="21"/>
    </row>
    <row r="10" spans="1:11" ht="15.75">
      <c r="A10" s="80">
        <v>106</v>
      </c>
      <c r="B10" s="80" t="s">
        <v>411</v>
      </c>
      <c r="C10" s="10" t="s">
        <v>163</v>
      </c>
      <c r="D10" s="11" t="s">
        <v>57</v>
      </c>
      <c r="E10" s="9" t="s">
        <v>161</v>
      </c>
      <c r="F10" s="39">
        <v>33</v>
      </c>
      <c r="G10" s="14"/>
      <c r="H10" s="14"/>
      <c r="K10" s="21"/>
    </row>
    <row r="11" spans="1:10" ht="25.5">
      <c r="A11" s="80">
        <v>107</v>
      </c>
      <c r="B11" s="80" t="s">
        <v>412</v>
      </c>
      <c r="C11" s="10" t="s">
        <v>163</v>
      </c>
      <c r="D11" s="11" t="s">
        <v>121</v>
      </c>
      <c r="E11" s="9" t="s">
        <v>161</v>
      </c>
      <c r="F11" s="39">
        <v>290</v>
      </c>
      <c r="G11" s="14"/>
      <c r="H11" s="14"/>
      <c r="J11" s="21"/>
    </row>
    <row r="12" spans="1:10" ht="25.5">
      <c r="A12" s="80">
        <v>108</v>
      </c>
      <c r="B12" s="80" t="s">
        <v>413</v>
      </c>
      <c r="C12" s="10" t="s">
        <v>163</v>
      </c>
      <c r="D12" s="11" t="s">
        <v>48</v>
      </c>
      <c r="E12" s="9" t="s">
        <v>161</v>
      </c>
      <c r="F12" s="39">
        <v>480</v>
      </c>
      <c r="G12" s="14"/>
      <c r="H12" s="14"/>
      <c r="J12" s="21">
        <f>F7+F11+F12+F13+F14+F8</f>
        <v>3591</v>
      </c>
    </row>
    <row r="13" spans="1:8" ht="15.75">
      <c r="A13" s="80">
        <v>109</v>
      </c>
      <c r="B13" s="80" t="s">
        <v>414</v>
      </c>
      <c r="C13" s="10" t="s">
        <v>163</v>
      </c>
      <c r="D13" s="11" t="s">
        <v>119</v>
      </c>
      <c r="E13" s="9" t="s">
        <v>161</v>
      </c>
      <c r="F13" s="39">
        <v>30</v>
      </c>
      <c r="G13" s="14"/>
      <c r="H13" s="14"/>
    </row>
    <row r="14" spans="1:8" ht="15.75">
      <c r="A14" s="80">
        <v>110</v>
      </c>
      <c r="B14" s="80" t="s">
        <v>415</v>
      </c>
      <c r="C14" s="10" t="s">
        <v>163</v>
      </c>
      <c r="D14" s="11" t="s">
        <v>49</v>
      </c>
      <c r="E14" s="9" t="s">
        <v>161</v>
      </c>
      <c r="F14" s="39">
        <v>293</v>
      </c>
      <c r="G14" s="14"/>
      <c r="H14" s="14"/>
    </row>
    <row r="15" spans="1:8" s="22" customFormat="1" ht="25.5">
      <c r="A15" s="80">
        <v>111</v>
      </c>
      <c r="B15" s="80" t="s">
        <v>416</v>
      </c>
      <c r="C15" s="10" t="s">
        <v>163</v>
      </c>
      <c r="D15" s="11" t="s">
        <v>92</v>
      </c>
      <c r="E15" s="9" t="s">
        <v>78</v>
      </c>
      <c r="F15" s="39">
        <v>539</v>
      </c>
      <c r="G15" s="14"/>
      <c r="H15" s="14"/>
    </row>
    <row r="16" spans="1:8" ht="15">
      <c r="A16" s="80"/>
      <c r="B16" s="80"/>
      <c r="C16" s="6"/>
      <c r="D16" s="7" t="s">
        <v>120</v>
      </c>
      <c r="E16" s="5"/>
      <c r="F16" s="68"/>
      <c r="G16" s="5"/>
      <c r="H16" s="8"/>
    </row>
    <row r="17" spans="1:8" ht="24.75" customHeight="1">
      <c r="A17" s="80">
        <v>112</v>
      </c>
      <c r="B17" s="80" t="s">
        <v>417</v>
      </c>
      <c r="C17" s="10" t="s">
        <v>163</v>
      </c>
      <c r="D17" s="11" t="s">
        <v>70</v>
      </c>
      <c r="E17" s="9" t="s">
        <v>78</v>
      </c>
      <c r="F17" s="39">
        <v>226</v>
      </c>
      <c r="G17" s="5"/>
      <c r="H17" s="8"/>
    </row>
    <row r="18" spans="1:8" ht="25.5" customHeight="1">
      <c r="A18" s="80">
        <v>113</v>
      </c>
      <c r="B18" s="80" t="s">
        <v>418</v>
      </c>
      <c r="C18" s="10" t="s">
        <v>163</v>
      </c>
      <c r="D18" s="11" t="s">
        <v>58</v>
      </c>
      <c r="E18" s="9" t="s">
        <v>79</v>
      </c>
      <c r="F18" s="39">
        <v>8</v>
      </c>
      <c r="G18" s="5"/>
      <c r="H18" s="8"/>
    </row>
    <row r="19" spans="1:8" ht="13.5" thickBot="1">
      <c r="A19" s="80">
        <v>114</v>
      </c>
      <c r="B19" s="80" t="s">
        <v>419</v>
      </c>
      <c r="C19" s="10" t="s">
        <v>163</v>
      </c>
      <c r="D19" s="11" t="s">
        <v>71</v>
      </c>
      <c r="E19" s="9" t="s">
        <v>79</v>
      </c>
      <c r="F19" s="39">
        <v>8</v>
      </c>
      <c r="G19" s="14"/>
      <c r="H19" s="14"/>
    </row>
    <row r="20" spans="1:8" ht="13.5" thickBot="1">
      <c r="A20" s="139" t="s">
        <v>654</v>
      </c>
      <c r="B20" s="140"/>
      <c r="C20" s="140"/>
      <c r="D20" s="140"/>
      <c r="E20" s="140"/>
      <c r="F20" s="140"/>
      <c r="G20" s="140"/>
      <c r="H20" s="97"/>
    </row>
    <row r="21" spans="1:8" ht="13.5" thickBot="1">
      <c r="A21" s="144" t="s">
        <v>655</v>
      </c>
      <c r="B21" s="126"/>
      <c r="C21" s="126"/>
      <c r="D21" s="126"/>
      <c r="E21" s="126"/>
      <c r="F21" s="126"/>
      <c r="G21" s="126"/>
      <c r="H21" s="98"/>
    </row>
    <row r="22" spans="1:8" ht="13.5" thickBot="1">
      <c r="A22" s="145" t="s">
        <v>656</v>
      </c>
      <c r="B22" s="146"/>
      <c r="C22" s="146"/>
      <c r="D22" s="146"/>
      <c r="E22" s="146"/>
      <c r="F22" s="146"/>
      <c r="G22" s="146"/>
      <c r="H22" s="100"/>
    </row>
    <row r="23" spans="1:8" ht="12.75">
      <c r="A23" s="135" t="s">
        <v>81</v>
      </c>
      <c r="B23" s="136"/>
      <c r="C23" s="137"/>
      <c r="D23" s="137"/>
      <c r="E23" s="137"/>
      <c r="F23" s="137"/>
      <c r="G23" s="137"/>
      <c r="H23" s="138"/>
    </row>
    <row r="24" spans="1:8" s="22" customFormat="1" ht="38.25">
      <c r="A24" s="80"/>
      <c r="B24" s="80"/>
      <c r="C24" s="6"/>
      <c r="D24" s="7" t="s">
        <v>150</v>
      </c>
      <c r="E24" s="5"/>
      <c r="F24" s="68"/>
      <c r="G24" s="5"/>
      <c r="H24" s="8"/>
    </row>
    <row r="25" spans="1:10" ht="12.75">
      <c r="A25" s="80">
        <v>115</v>
      </c>
      <c r="B25" s="80" t="s">
        <v>420</v>
      </c>
      <c r="C25" s="10" t="s">
        <v>138</v>
      </c>
      <c r="D25" s="11" t="s">
        <v>94</v>
      </c>
      <c r="E25" s="9" t="s">
        <v>78</v>
      </c>
      <c r="F25" s="31">
        <v>241</v>
      </c>
      <c r="G25" s="31"/>
      <c r="H25" s="14"/>
      <c r="J25" s="21">
        <f>F25+F26</f>
        <v>362</v>
      </c>
    </row>
    <row r="26" spans="1:10" ht="12.75">
      <c r="A26" s="80">
        <v>116</v>
      </c>
      <c r="B26" s="80" t="s">
        <v>421</v>
      </c>
      <c r="C26" s="10" t="s">
        <v>138</v>
      </c>
      <c r="D26" s="11" t="s">
        <v>95</v>
      </c>
      <c r="E26" s="9" t="s">
        <v>78</v>
      </c>
      <c r="F26" s="31">
        <v>121</v>
      </c>
      <c r="G26" s="31"/>
      <c r="H26" s="14"/>
      <c r="J26" s="32"/>
    </row>
    <row r="27" spans="1:8" s="3" customFormat="1" ht="51">
      <c r="A27" s="81"/>
      <c r="B27" s="81"/>
      <c r="C27" s="6"/>
      <c r="D27" s="16" t="s">
        <v>153</v>
      </c>
      <c r="E27" s="15"/>
      <c r="F27" s="69"/>
      <c r="G27" s="33"/>
      <c r="H27" s="27"/>
    </row>
    <row r="28" spans="1:8" ht="12.75">
      <c r="A28" s="80">
        <v>117</v>
      </c>
      <c r="B28" s="80" t="s">
        <v>422</v>
      </c>
      <c r="C28" s="10" t="s">
        <v>138</v>
      </c>
      <c r="D28" s="18" t="s">
        <v>82</v>
      </c>
      <c r="E28" s="9" t="s">
        <v>79</v>
      </c>
      <c r="F28" s="31">
        <v>13</v>
      </c>
      <c r="G28" s="31"/>
      <c r="H28" s="14"/>
    </row>
    <row r="29" spans="1:8" s="22" customFormat="1" ht="38.25">
      <c r="A29" s="80"/>
      <c r="B29" s="80"/>
      <c r="C29" s="6"/>
      <c r="D29" s="7" t="s">
        <v>144</v>
      </c>
      <c r="E29" s="5"/>
      <c r="F29" s="68"/>
      <c r="G29" s="5"/>
      <c r="H29" s="8"/>
    </row>
    <row r="30" spans="1:8" ht="12.75">
      <c r="A30" s="80">
        <v>118</v>
      </c>
      <c r="B30" s="80" t="s">
        <v>423</v>
      </c>
      <c r="C30" s="10" t="s">
        <v>138</v>
      </c>
      <c r="D30" s="11" t="s">
        <v>640</v>
      </c>
      <c r="E30" s="9" t="s">
        <v>79</v>
      </c>
      <c r="F30" s="31">
        <v>23</v>
      </c>
      <c r="G30" s="31"/>
      <c r="H30" s="14"/>
    </row>
    <row r="31" spans="1:10" s="22" customFormat="1" ht="15">
      <c r="A31" s="80"/>
      <c r="B31" s="80"/>
      <c r="C31" s="6"/>
      <c r="D31" s="7" t="s">
        <v>170</v>
      </c>
      <c r="E31" s="5"/>
      <c r="F31" s="68"/>
      <c r="G31" s="5"/>
      <c r="H31" s="8"/>
      <c r="J31" s="34"/>
    </row>
    <row r="32" spans="1:8" ht="13.5" thickBot="1">
      <c r="A32" s="80">
        <v>119</v>
      </c>
      <c r="B32" s="80" t="s">
        <v>424</v>
      </c>
      <c r="C32" s="10" t="s">
        <v>138</v>
      </c>
      <c r="D32" s="11" t="s">
        <v>171</v>
      </c>
      <c r="E32" s="9" t="s">
        <v>78</v>
      </c>
      <c r="F32" s="31">
        <v>8</v>
      </c>
      <c r="G32" s="31"/>
      <c r="H32" s="14"/>
    </row>
    <row r="33" spans="1:8" ht="13.5" thickBot="1">
      <c r="A33" s="139" t="s">
        <v>654</v>
      </c>
      <c r="B33" s="140"/>
      <c r="C33" s="140"/>
      <c r="D33" s="140"/>
      <c r="E33" s="140"/>
      <c r="F33" s="140"/>
      <c r="G33" s="140"/>
      <c r="H33" s="97"/>
    </row>
    <row r="34" spans="1:8" ht="13.5" thickBot="1">
      <c r="A34" s="144" t="s">
        <v>658</v>
      </c>
      <c r="B34" s="126"/>
      <c r="C34" s="126"/>
      <c r="D34" s="126"/>
      <c r="E34" s="126"/>
      <c r="F34" s="126"/>
      <c r="G34" s="126"/>
      <c r="H34" s="98"/>
    </row>
    <row r="35" spans="1:8" ht="13.5" thickBot="1">
      <c r="A35" s="145" t="s">
        <v>656</v>
      </c>
      <c r="B35" s="146"/>
      <c r="C35" s="146"/>
      <c r="D35" s="146"/>
      <c r="E35" s="146"/>
      <c r="F35" s="146"/>
      <c r="G35" s="146"/>
      <c r="H35" s="100"/>
    </row>
    <row r="36" spans="1:8" ht="12.75">
      <c r="A36" s="135" t="s">
        <v>96</v>
      </c>
      <c r="B36" s="136"/>
      <c r="C36" s="137"/>
      <c r="D36" s="137"/>
      <c r="E36" s="137"/>
      <c r="F36" s="137"/>
      <c r="G36" s="137"/>
      <c r="H36" s="138"/>
    </row>
    <row r="37" spans="1:10" s="22" customFormat="1" ht="38.25">
      <c r="A37" s="80"/>
      <c r="B37" s="80"/>
      <c r="C37" s="6"/>
      <c r="D37" s="7" t="s">
        <v>150</v>
      </c>
      <c r="E37" s="5"/>
      <c r="F37" s="68"/>
      <c r="G37" s="5"/>
      <c r="H37" s="8"/>
      <c r="J37" s="35"/>
    </row>
    <row r="38" spans="1:8" ht="12.75">
      <c r="A38" s="80">
        <v>120</v>
      </c>
      <c r="B38" s="80" t="s">
        <v>425</v>
      </c>
      <c r="C38" s="10" t="s">
        <v>140</v>
      </c>
      <c r="D38" s="11" t="s">
        <v>97</v>
      </c>
      <c r="E38" s="9" t="s">
        <v>78</v>
      </c>
      <c r="F38" s="31">
        <v>251</v>
      </c>
      <c r="G38" s="31"/>
      <c r="H38" s="14"/>
    </row>
    <row r="39" spans="1:10" ht="12.75">
      <c r="A39" s="80">
        <v>121</v>
      </c>
      <c r="B39" s="80" t="s">
        <v>426</v>
      </c>
      <c r="C39" s="10" t="s">
        <v>140</v>
      </c>
      <c r="D39" s="11" t="s">
        <v>94</v>
      </c>
      <c r="E39" s="9" t="s">
        <v>78</v>
      </c>
      <c r="F39" s="31">
        <v>151</v>
      </c>
      <c r="G39" s="31"/>
      <c r="H39" s="14"/>
      <c r="J39" s="21">
        <f>F39+F38</f>
        <v>402</v>
      </c>
    </row>
    <row r="40" spans="1:8" s="3" customFormat="1" ht="51">
      <c r="A40" s="81"/>
      <c r="B40" s="81"/>
      <c r="C40" s="6"/>
      <c r="D40" s="16" t="s">
        <v>153</v>
      </c>
      <c r="E40" s="15"/>
      <c r="F40" s="69"/>
      <c r="G40" s="33"/>
      <c r="H40" s="27"/>
    </row>
    <row r="41" spans="1:8" ht="12.75">
      <c r="A41" s="80">
        <v>122</v>
      </c>
      <c r="B41" s="80" t="s">
        <v>427</v>
      </c>
      <c r="C41" s="10" t="s">
        <v>140</v>
      </c>
      <c r="D41" s="18" t="s">
        <v>82</v>
      </c>
      <c r="E41" s="9" t="s">
        <v>79</v>
      </c>
      <c r="F41" s="31">
        <v>15</v>
      </c>
      <c r="G41" s="31"/>
      <c r="H41" s="14"/>
    </row>
    <row r="42" spans="1:8" s="22" customFormat="1" ht="38.25">
      <c r="A42" s="80"/>
      <c r="B42" s="80"/>
      <c r="C42" s="6"/>
      <c r="D42" s="7" t="s">
        <v>144</v>
      </c>
      <c r="E42" s="5"/>
      <c r="F42" s="68"/>
      <c r="G42" s="5"/>
      <c r="H42" s="8"/>
    </row>
    <row r="43" spans="1:8" ht="12.75">
      <c r="A43" s="80">
        <v>123</v>
      </c>
      <c r="B43" s="80" t="s">
        <v>428</v>
      </c>
      <c r="C43" s="10" t="s">
        <v>140</v>
      </c>
      <c r="D43" s="11" t="s">
        <v>640</v>
      </c>
      <c r="E43" s="37" t="s">
        <v>79</v>
      </c>
      <c r="F43" s="31">
        <v>20</v>
      </c>
      <c r="G43" s="31"/>
      <c r="H43" s="14"/>
    </row>
    <row r="44" spans="1:8" s="22" customFormat="1" ht="25.5">
      <c r="A44" s="80"/>
      <c r="B44" s="80"/>
      <c r="C44" s="6"/>
      <c r="D44" s="7" t="s">
        <v>53</v>
      </c>
      <c r="E44" s="5"/>
      <c r="F44" s="68"/>
      <c r="G44" s="5"/>
      <c r="H44" s="8"/>
    </row>
    <row r="45" spans="1:8" ht="12.75">
      <c r="A45" s="80">
        <v>124</v>
      </c>
      <c r="B45" s="80" t="s">
        <v>429</v>
      </c>
      <c r="C45" s="10" t="s">
        <v>140</v>
      </c>
      <c r="D45" s="11" t="s">
        <v>54</v>
      </c>
      <c r="E45" s="9" t="s">
        <v>79</v>
      </c>
      <c r="F45" s="31">
        <v>8</v>
      </c>
      <c r="G45" s="14"/>
      <c r="H45" s="14"/>
    </row>
    <row r="46" spans="1:10" s="22" customFormat="1" ht="15">
      <c r="A46" s="80"/>
      <c r="B46" s="80"/>
      <c r="C46" s="6"/>
      <c r="D46" s="7" t="s">
        <v>170</v>
      </c>
      <c r="E46" s="5"/>
      <c r="F46" s="68"/>
      <c r="G46" s="5"/>
      <c r="H46" s="8"/>
      <c r="J46" s="34"/>
    </row>
    <row r="47" spans="1:8" ht="13.5" thickBot="1">
      <c r="A47" s="80">
        <v>125</v>
      </c>
      <c r="B47" s="80" t="s">
        <v>430</v>
      </c>
      <c r="C47" s="10" t="s">
        <v>140</v>
      </c>
      <c r="D47" s="11" t="s">
        <v>171</v>
      </c>
      <c r="E47" s="9" t="s">
        <v>78</v>
      </c>
      <c r="F47" s="31">
        <v>8</v>
      </c>
      <c r="G47" s="31"/>
      <c r="H47" s="14"/>
    </row>
    <row r="48" spans="1:8" ht="13.5" thickBot="1">
      <c r="A48" s="139" t="s">
        <v>654</v>
      </c>
      <c r="B48" s="140"/>
      <c r="C48" s="140"/>
      <c r="D48" s="140"/>
      <c r="E48" s="140"/>
      <c r="F48" s="140"/>
      <c r="G48" s="140"/>
      <c r="H48" s="97"/>
    </row>
    <row r="49" spans="1:8" ht="13.5" thickBot="1">
      <c r="A49" s="144" t="s">
        <v>655</v>
      </c>
      <c r="B49" s="126"/>
      <c r="C49" s="126"/>
      <c r="D49" s="126"/>
      <c r="E49" s="126"/>
      <c r="F49" s="126"/>
      <c r="G49" s="126"/>
      <c r="H49" s="98"/>
    </row>
    <row r="50" spans="1:8" ht="13.5" thickBot="1">
      <c r="A50" s="145" t="s">
        <v>656</v>
      </c>
      <c r="B50" s="146"/>
      <c r="C50" s="146"/>
      <c r="D50" s="146"/>
      <c r="E50" s="146"/>
      <c r="F50" s="146"/>
      <c r="G50" s="146"/>
      <c r="H50" s="100"/>
    </row>
    <row r="51" spans="1:8" ht="12.75">
      <c r="A51" s="135" t="s">
        <v>125</v>
      </c>
      <c r="B51" s="136"/>
      <c r="C51" s="137"/>
      <c r="D51" s="137"/>
      <c r="E51" s="137"/>
      <c r="F51" s="137"/>
      <c r="G51" s="137"/>
      <c r="H51" s="138"/>
    </row>
    <row r="52" spans="1:8" s="22" customFormat="1" ht="51">
      <c r="A52" s="80"/>
      <c r="B52" s="80"/>
      <c r="C52" s="6"/>
      <c r="D52" s="7" t="s">
        <v>64</v>
      </c>
      <c r="E52" s="5"/>
      <c r="F52" s="68"/>
      <c r="G52" s="5"/>
      <c r="H52" s="8"/>
    </row>
    <row r="53" spans="1:8" ht="12.75">
      <c r="A53" s="80">
        <v>126</v>
      </c>
      <c r="B53" s="80" t="s">
        <v>431</v>
      </c>
      <c r="C53" s="10" t="s">
        <v>139</v>
      </c>
      <c r="D53" s="11" t="s">
        <v>1</v>
      </c>
      <c r="E53" s="9" t="s">
        <v>78</v>
      </c>
      <c r="F53" s="31">
        <v>249</v>
      </c>
      <c r="G53" s="31"/>
      <c r="H53" s="14"/>
    </row>
    <row r="54" spans="1:10" ht="12.75">
      <c r="A54" s="80">
        <v>127</v>
      </c>
      <c r="B54" s="80" t="s">
        <v>432</v>
      </c>
      <c r="C54" s="10" t="s">
        <v>139</v>
      </c>
      <c r="D54" s="11" t="s">
        <v>40</v>
      </c>
      <c r="E54" s="9" t="s">
        <v>78</v>
      </c>
      <c r="F54" s="31">
        <v>243</v>
      </c>
      <c r="G54" s="31"/>
      <c r="H54" s="14"/>
      <c r="J54" s="36">
        <f>SUM(F53:F54)</f>
        <v>492</v>
      </c>
    </row>
    <row r="55" spans="1:8" s="3" customFormat="1" ht="15">
      <c r="A55" s="81"/>
      <c r="B55" s="81"/>
      <c r="C55" s="6"/>
      <c r="D55" s="16" t="s">
        <v>127</v>
      </c>
      <c r="E55" s="15"/>
      <c r="F55" s="69"/>
      <c r="G55" s="33"/>
      <c r="H55" s="27"/>
    </row>
    <row r="56" spans="1:8" ht="12.75">
      <c r="A56" s="80">
        <v>128</v>
      </c>
      <c r="B56" s="80" t="s">
        <v>433</v>
      </c>
      <c r="C56" s="10" t="s">
        <v>139</v>
      </c>
      <c r="D56" s="18" t="s">
        <v>141</v>
      </c>
      <c r="E56" s="9" t="s">
        <v>79</v>
      </c>
      <c r="F56" s="31">
        <v>2</v>
      </c>
      <c r="G56" s="31"/>
      <c r="H56" s="14"/>
    </row>
    <row r="57" spans="1:8" ht="12.75">
      <c r="A57" s="80">
        <v>129</v>
      </c>
      <c r="B57" s="80" t="s">
        <v>434</v>
      </c>
      <c r="C57" s="10" t="s">
        <v>139</v>
      </c>
      <c r="D57" s="18" t="s">
        <v>65</v>
      </c>
      <c r="E57" s="9" t="s">
        <v>79</v>
      </c>
      <c r="F57" s="31">
        <v>4</v>
      </c>
      <c r="G57" s="31"/>
      <c r="H57" s="14"/>
    </row>
    <row r="58" spans="1:8" ht="25.5">
      <c r="A58" s="80">
        <v>130</v>
      </c>
      <c r="B58" s="80" t="s">
        <v>435</v>
      </c>
      <c r="C58" s="10" t="s">
        <v>139</v>
      </c>
      <c r="D58" s="18" t="s">
        <v>44</v>
      </c>
      <c r="E58" s="9" t="s">
        <v>79</v>
      </c>
      <c r="F58" s="31">
        <v>21</v>
      </c>
      <c r="G58" s="31"/>
      <c r="H58" s="14"/>
    </row>
    <row r="59" spans="1:8" ht="12.75">
      <c r="A59" s="80">
        <v>131</v>
      </c>
      <c r="B59" s="80" t="s">
        <v>436</v>
      </c>
      <c r="C59" s="10" t="s">
        <v>139</v>
      </c>
      <c r="D59" s="11" t="s">
        <v>41</v>
      </c>
      <c r="E59" s="9" t="s">
        <v>79</v>
      </c>
      <c r="F59" s="31">
        <v>34</v>
      </c>
      <c r="G59" s="31"/>
      <c r="H59" s="14"/>
    </row>
    <row r="60" spans="1:8" ht="12.75">
      <c r="A60" s="80">
        <v>132</v>
      </c>
      <c r="B60" s="80" t="s">
        <v>437</v>
      </c>
      <c r="C60" s="10" t="s">
        <v>139</v>
      </c>
      <c r="D60" s="18" t="s">
        <v>46</v>
      </c>
      <c r="E60" s="9" t="s">
        <v>79</v>
      </c>
      <c r="F60" s="31">
        <v>21</v>
      </c>
      <c r="G60" s="31"/>
      <c r="H60" s="14"/>
    </row>
    <row r="61" spans="1:8" ht="12.75">
      <c r="A61" s="80">
        <v>133</v>
      </c>
      <c r="B61" s="80" t="s">
        <v>438</v>
      </c>
      <c r="C61" s="10" t="s">
        <v>139</v>
      </c>
      <c r="D61" s="18" t="s">
        <v>166</v>
      </c>
      <c r="E61" s="9" t="s">
        <v>79</v>
      </c>
      <c r="F61" s="31">
        <v>3</v>
      </c>
      <c r="G61" s="31"/>
      <c r="H61" s="14"/>
    </row>
    <row r="62" spans="1:10" s="22" customFormat="1" ht="15">
      <c r="A62" s="80"/>
      <c r="B62" s="80"/>
      <c r="C62" s="6"/>
      <c r="D62" s="7" t="s">
        <v>170</v>
      </c>
      <c r="E62" s="5"/>
      <c r="F62" s="68"/>
      <c r="G62" s="5"/>
      <c r="H62" s="8"/>
      <c r="J62" s="34"/>
    </row>
    <row r="63" spans="1:8" ht="13.5" thickBot="1">
      <c r="A63" s="80">
        <v>134</v>
      </c>
      <c r="B63" s="80" t="s">
        <v>439</v>
      </c>
      <c r="C63" s="10" t="s">
        <v>140</v>
      </c>
      <c r="D63" s="11" t="s">
        <v>171</v>
      </c>
      <c r="E63" s="9" t="s">
        <v>78</v>
      </c>
      <c r="F63" s="31">
        <v>16</v>
      </c>
      <c r="G63" s="31"/>
      <c r="H63" s="14"/>
    </row>
    <row r="64" spans="1:8" ht="13.5" thickBot="1">
      <c r="A64" s="139" t="s">
        <v>654</v>
      </c>
      <c r="B64" s="140"/>
      <c r="C64" s="140"/>
      <c r="D64" s="140"/>
      <c r="E64" s="140"/>
      <c r="F64" s="140"/>
      <c r="G64" s="140"/>
      <c r="H64" s="97"/>
    </row>
    <row r="65" spans="1:8" ht="13.5" thickBot="1">
      <c r="A65" s="144" t="s">
        <v>658</v>
      </c>
      <c r="B65" s="126"/>
      <c r="C65" s="126"/>
      <c r="D65" s="126"/>
      <c r="E65" s="126"/>
      <c r="F65" s="126"/>
      <c r="G65" s="126"/>
      <c r="H65" s="98"/>
    </row>
    <row r="66" spans="1:8" ht="13.5" thickBot="1">
      <c r="A66" s="145" t="s">
        <v>656</v>
      </c>
      <c r="B66" s="146"/>
      <c r="C66" s="146"/>
      <c r="D66" s="146"/>
      <c r="E66" s="146"/>
      <c r="F66" s="146"/>
      <c r="G66" s="146"/>
      <c r="H66" s="100"/>
    </row>
    <row r="67" spans="1:8" ht="12.75">
      <c r="A67" s="135" t="s">
        <v>5</v>
      </c>
      <c r="B67" s="136"/>
      <c r="C67" s="137"/>
      <c r="D67" s="137"/>
      <c r="E67" s="137"/>
      <c r="F67" s="137"/>
      <c r="G67" s="137"/>
      <c r="H67" s="138"/>
    </row>
    <row r="68" spans="1:8" s="22" customFormat="1" ht="15">
      <c r="A68" s="80"/>
      <c r="B68" s="80"/>
      <c r="C68" s="6"/>
      <c r="D68" s="7" t="s">
        <v>159</v>
      </c>
      <c r="E68" s="5"/>
      <c r="F68" s="68"/>
      <c r="G68" s="5"/>
      <c r="H68" s="8"/>
    </row>
    <row r="69" spans="1:11" ht="25.5">
      <c r="A69" s="80">
        <v>135</v>
      </c>
      <c r="B69" s="80" t="s">
        <v>440</v>
      </c>
      <c r="C69" s="10" t="s">
        <v>308</v>
      </c>
      <c r="D69" s="11" t="s">
        <v>160</v>
      </c>
      <c r="E69" s="9" t="s">
        <v>161</v>
      </c>
      <c r="F69" s="31">
        <v>1950</v>
      </c>
      <c r="G69" s="31"/>
      <c r="H69" s="14"/>
      <c r="J69" s="21">
        <f>F69+F70</f>
        <v>2945</v>
      </c>
      <c r="K69" s="21">
        <f>J69-2555</f>
        <v>390</v>
      </c>
    </row>
    <row r="70" spans="1:10" ht="25.5">
      <c r="A70" s="80">
        <v>136</v>
      </c>
      <c r="B70" s="80" t="s">
        <v>441</v>
      </c>
      <c r="C70" s="10" t="s">
        <v>308</v>
      </c>
      <c r="D70" s="11" t="s">
        <v>68</v>
      </c>
      <c r="E70" s="9" t="s">
        <v>161</v>
      </c>
      <c r="F70" s="31">
        <v>995</v>
      </c>
      <c r="G70" s="31"/>
      <c r="H70" s="14"/>
      <c r="J70" s="21">
        <f>F70-K69</f>
        <v>605</v>
      </c>
    </row>
    <row r="71" spans="1:10" ht="25.5">
      <c r="A71" s="80">
        <v>137</v>
      </c>
      <c r="B71" s="80" t="s">
        <v>442</v>
      </c>
      <c r="C71" s="10" t="s">
        <v>308</v>
      </c>
      <c r="D71" s="11" t="s">
        <v>130</v>
      </c>
      <c r="E71" s="9" t="s">
        <v>78</v>
      </c>
      <c r="F71" s="31">
        <v>464</v>
      </c>
      <c r="G71" s="31"/>
      <c r="H71" s="14"/>
      <c r="J71" s="36"/>
    </row>
    <row r="72" spans="1:10" ht="25.5">
      <c r="A72" s="80">
        <v>138</v>
      </c>
      <c r="B72" s="80" t="s">
        <v>443</v>
      </c>
      <c r="C72" s="10" t="s">
        <v>308</v>
      </c>
      <c r="D72" s="11" t="s">
        <v>66</v>
      </c>
      <c r="E72" s="9" t="s">
        <v>78</v>
      </c>
      <c r="F72" s="31">
        <v>90</v>
      </c>
      <c r="G72" s="31"/>
      <c r="H72" s="64"/>
      <c r="J72" s="36"/>
    </row>
    <row r="73" spans="1:8" ht="12.75">
      <c r="A73" s="80">
        <v>139</v>
      </c>
      <c r="B73" s="80" t="s">
        <v>444</v>
      </c>
      <c r="C73" s="10" t="s">
        <v>308</v>
      </c>
      <c r="D73" s="11" t="s">
        <v>136</v>
      </c>
      <c r="E73" s="9" t="s">
        <v>78</v>
      </c>
      <c r="F73" s="31">
        <v>553</v>
      </c>
      <c r="G73" s="31"/>
      <c r="H73" s="14"/>
    </row>
    <row r="74" spans="1:8" ht="12.75">
      <c r="A74" s="80">
        <v>140</v>
      </c>
      <c r="B74" s="80" t="s">
        <v>445</v>
      </c>
      <c r="C74" s="10" t="s">
        <v>308</v>
      </c>
      <c r="D74" s="11" t="s">
        <v>50</v>
      </c>
      <c r="E74" s="9" t="s">
        <v>86</v>
      </c>
      <c r="F74" s="31">
        <v>4</v>
      </c>
      <c r="G74" s="31"/>
      <c r="H74" s="64"/>
    </row>
    <row r="75" spans="1:8" ht="16.5" thickBot="1">
      <c r="A75" s="80">
        <v>141</v>
      </c>
      <c r="B75" s="80" t="s">
        <v>446</v>
      </c>
      <c r="C75" s="10" t="s">
        <v>163</v>
      </c>
      <c r="D75" s="11" t="s">
        <v>98</v>
      </c>
      <c r="E75" s="9" t="s">
        <v>161</v>
      </c>
      <c r="F75" s="31">
        <v>450</v>
      </c>
      <c r="G75" s="31"/>
      <c r="H75" s="64"/>
    </row>
    <row r="76" spans="1:8" ht="13.5" thickBot="1">
      <c r="A76" s="139" t="s">
        <v>654</v>
      </c>
      <c r="B76" s="140"/>
      <c r="C76" s="140"/>
      <c r="D76" s="140"/>
      <c r="E76" s="140"/>
      <c r="F76" s="140"/>
      <c r="G76" s="140"/>
      <c r="H76" s="97"/>
    </row>
    <row r="77" spans="1:8" ht="13.5" thickBot="1">
      <c r="A77" s="144" t="s">
        <v>655</v>
      </c>
      <c r="B77" s="126"/>
      <c r="C77" s="126"/>
      <c r="D77" s="126"/>
      <c r="E77" s="126"/>
      <c r="F77" s="126"/>
      <c r="G77" s="126"/>
      <c r="H77" s="98"/>
    </row>
    <row r="78" spans="1:8" ht="13.5" thickBot="1">
      <c r="A78" s="147" t="s">
        <v>656</v>
      </c>
      <c r="B78" s="148"/>
      <c r="C78" s="148"/>
      <c r="D78" s="148"/>
      <c r="E78" s="148"/>
      <c r="F78" s="148"/>
      <c r="G78" s="148"/>
      <c r="H78" s="99"/>
    </row>
    <row r="79" spans="1:8" ht="14.25" thickBot="1" thickTop="1">
      <c r="A79" s="149" t="s">
        <v>657</v>
      </c>
      <c r="B79" s="150"/>
      <c r="C79" s="150"/>
      <c r="D79" s="150"/>
      <c r="E79" s="150"/>
      <c r="F79" s="150"/>
      <c r="G79" s="151"/>
      <c r="H79" s="100"/>
    </row>
    <row r="80" spans="1:8" ht="13.5" thickBot="1">
      <c r="A80" s="127" t="s">
        <v>651</v>
      </c>
      <c r="B80" s="128"/>
      <c r="C80" s="128"/>
      <c r="D80" s="128"/>
      <c r="E80" s="128"/>
      <c r="F80" s="128"/>
      <c r="G80" s="141"/>
      <c r="H80" s="100"/>
    </row>
    <row r="81" spans="1:8" ht="13.5" thickBot="1">
      <c r="A81" s="127" t="s">
        <v>652</v>
      </c>
      <c r="B81" s="128"/>
      <c r="C81" s="128"/>
      <c r="D81" s="128"/>
      <c r="E81" s="128"/>
      <c r="F81" s="128"/>
      <c r="G81" s="141"/>
      <c r="H81" s="100"/>
    </row>
    <row r="82" spans="1:8" s="38" customFormat="1" ht="13.5" thickBot="1">
      <c r="A82" s="142" t="s">
        <v>55</v>
      </c>
      <c r="B82" s="143"/>
      <c r="C82" s="143"/>
      <c r="D82" s="143"/>
      <c r="E82" s="143"/>
      <c r="F82" s="143"/>
      <c r="G82" s="143"/>
      <c r="H82" s="67"/>
    </row>
    <row r="83" ht="12.75">
      <c r="H83" s="21"/>
    </row>
    <row r="84" ht="12.75">
      <c r="H84" s="21"/>
    </row>
    <row r="85" ht="12.75">
      <c r="H85" s="21"/>
    </row>
    <row r="86" ht="12.75">
      <c r="H86" s="21"/>
    </row>
    <row r="87" ht="12.75">
      <c r="H87" s="21"/>
    </row>
    <row r="88" ht="12.75">
      <c r="H88" s="21"/>
    </row>
    <row r="89" ht="12.75">
      <c r="H89" s="21"/>
    </row>
    <row r="90" ht="12.75">
      <c r="H90" s="21"/>
    </row>
    <row r="91" ht="12.75">
      <c r="H91" s="21"/>
    </row>
    <row r="92" ht="12.75">
      <c r="H92" s="21"/>
    </row>
    <row r="93" ht="12.75">
      <c r="H93" s="21"/>
    </row>
    <row r="94" ht="12.75">
      <c r="H94" s="21"/>
    </row>
    <row r="95" ht="12.75">
      <c r="H95" s="21"/>
    </row>
    <row r="96" ht="12.75">
      <c r="H96" s="21"/>
    </row>
    <row r="97" ht="12.75">
      <c r="H97" s="21"/>
    </row>
  </sheetData>
  <mergeCells count="26">
    <mergeCell ref="A51:H51"/>
    <mergeCell ref="A67:H67"/>
    <mergeCell ref="A76:G76"/>
    <mergeCell ref="A2:H2"/>
    <mergeCell ref="A48:G48"/>
    <mergeCell ref="A49:G49"/>
    <mergeCell ref="A50:G50"/>
    <mergeCell ref="A64:G64"/>
    <mergeCell ref="A65:G65"/>
    <mergeCell ref="A66:G66"/>
    <mergeCell ref="A1:H1"/>
    <mergeCell ref="A5:H5"/>
    <mergeCell ref="A23:H23"/>
    <mergeCell ref="A36:H36"/>
    <mergeCell ref="A20:G20"/>
    <mergeCell ref="A21:G21"/>
    <mergeCell ref="A22:G22"/>
    <mergeCell ref="A33:G33"/>
    <mergeCell ref="A34:G34"/>
    <mergeCell ref="A35:G35"/>
    <mergeCell ref="A81:G81"/>
    <mergeCell ref="A82:G82"/>
    <mergeCell ref="A77:G77"/>
    <mergeCell ref="A78:G78"/>
    <mergeCell ref="A79:G79"/>
    <mergeCell ref="A80:G80"/>
  </mergeCells>
  <printOptions/>
  <pageMargins left="0.53" right="0.18" top="0.47" bottom="0.62" header="0.29" footer="0.28"/>
  <pageSetup horizontalDpi="600" verticalDpi="600" orientation="portrait" paperSize="9" r:id="rId1"/>
  <headerFooter alignWithMargins="0">
    <oddHeader>&amp;C&amp;8Inwestycja współfinansowana ze środków pomocowych z Funduszu Spójności</oddHeader>
    <oddFooter>&amp;C&amp;8GOSPODARKA WODNO-ŚCIEKOWA W BĘDZINIE ETAP III - PRZEDMIAR ROBÓT
Kontrakt nr CCI 2004/PL/16/C/PE/001-03&amp;R&amp;P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01"/>
  <sheetViews>
    <sheetView view="pageBreakPreview" zoomScaleSheetLayoutView="100" workbookViewId="0" topLeftCell="A64">
      <selection activeCell="K79" sqref="K79"/>
    </sheetView>
  </sheetViews>
  <sheetFormatPr defaultColWidth="9.140625" defaultRowHeight="12.75"/>
  <cols>
    <col min="1" max="1" width="3.57421875" style="82" bestFit="1" customWidth="1"/>
    <col min="2" max="2" width="10.8515625" style="82" bestFit="1" customWidth="1"/>
    <col min="3" max="3" width="10.28125" style="2" customWidth="1"/>
    <col min="4" max="4" width="37.28125" style="20" customWidth="1"/>
    <col min="5" max="5" width="6.7109375" style="2" customWidth="1"/>
    <col min="6" max="6" width="8.7109375" style="21" customWidth="1"/>
    <col min="7" max="7" width="9.421875" style="2" customWidth="1"/>
    <col min="8" max="8" width="11.7109375" style="2" customWidth="1"/>
    <col min="9" max="16384" width="9.140625" style="2" customWidth="1"/>
  </cols>
  <sheetData>
    <row r="1" spans="1:8" ht="53.25" customHeight="1">
      <c r="A1" s="112" t="s">
        <v>106</v>
      </c>
      <c r="B1" s="112"/>
      <c r="C1" s="112"/>
      <c r="D1" s="112"/>
      <c r="E1" s="112"/>
      <c r="F1" s="112"/>
      <c r="G1" s="112"/>
      <c r="H1" s="112"/>
    </row>
    <row r="2" spans="1:8" ht="18.75">
      <c r="A2" s="125" t="s">
        <v>24</v>
      </c>
      <c r="B2" s="125"/>
      <c r="C2" s="125"/>
      <c r="D2" s="125"/>
      <c r="E2" s="125"/>
      <c r="F2" s="125"/>
      <c r="G2" s="125"/>
      <c r="H2" s="125"/>
    </row>
    <row r="3" spans="1:8" s="3" customFormat="1" ht="33.75">
      <c r="A3" s="1" t="s">
        <v>73</v>
      </c>
      <c r="B3" s="1" t="s">
        <v>305</v>
      </c>
      <c r="C3" s="1" t="s">
        <v>74</v>
      </c>
      <c r="D3" s="1" t="s">
        <v>75</v>
      </c>
      <c r="E3" s="1" t="s">
        <v>77</v>
      </c>
      <c r="F3" s="1" t="s">
        <v>76</v>
      </c>
      <c r="G3" s="1" t="s">
        <v>647</v>
      </c>
      <c r="H3" s="1" t="s">
        <v>648</v>
      </c>
    </row>
    <row r="4" spans="1:8" ht="12.75">
      <c r="A4" s="4">
        <v>1</v>
      </c>
      <c r="B4" s="4">
        <v>2</v>
      </c>
      <c r="C4" s="4">
        <v>3</v>
      </c>
      <c r="D4" s="1">
        <v>4</v>
      </c>
      <c r="E4" s="4">
        <v>5</v>
      </c>
      <c r="F4" s="4">
        <v>6</v>
      </c>
      <c r="G4" s="4">
        <v>7</v>
      </c>
      <c r="H4" s="4" t="s">
        <v>304</v>
      </c>
    </row>
    <row r="5" spans="1:8" ht="12.75">
      <c r="A5" s="135" t="s">
        <v>80</v>
      </c>
      <c r="B5" s="136"/>
      <c r="C5" s="137"/>
      <c r="D5" s="137"/>
      <c r="E5" s="137"/>
      <c r="F5" s="137"/>
      <c r="G5" s="137"/>
      <c r="H5" s="138"/>
    </row>
    <row r="6" spans="1:8" ht="25.5">
      <c r="A6" s="80"/>
      <c r="B6" s="80"/>
      <c r="C6" s="6"/>
      <c r="D6" s="7" t="s">
        <v>93</v>
      </c>
      <c r="E6" s="5"/>
      <c r="F6" s="68"/>
      <c r="G6" s="5"/>
      <c r="H6" s="8"/>
    </row>
    <row r="7" spans="1:11" ht="25.5">
      <c r="A7" s="80">
        <v>142</v>
      </c>
      <c r="B7" s="80" t="s">
        <v>447</v>
      </c>
      <c r="C7" s="10" t="s">
        <v>163</v>
      </c>
      <c r="D7" s="11" t="s">
        <v>149</v>
      </c>
      <c r="E7" s="9" t="s">
        <v>161</v>
      </c>
      <c r="F7" s="39">
        <v>1950</v>
      </c>
      <c r="G7" s="14"/>
      <c r="H7" s="14"/>
      <c r="K7" s="21"/>
    </row>
    <row r="8" spans="1:8" ht="15.75">
      <c r="A8" s="80">
        <v>143</v>
      </c>
      <c r="B8" s="80" t="s">
        <v>448</v>
      </c>
      <c r="C8" s="10" t="s">
        <v>163</v>
      </c>
      <c r="D8" s="11" t="s">
        <v>659</v>
      </c>
      <c r="E8" s="9" t="s">
        <v>161</v>
      </c>
      <c r="F8" s="39">
        <v>36</v>
      </c>
      <c r="G8" s="14"/>
      <c r="H8" s="14"/>
    </row>
    <row r="9" spans="1:8" s="22" customFormat="1" ht="25.5">
      <c r="A9" s="80">
        <v>144</v>
      </c>
      <c r="B9" s="80" t="s">
        <v>449</v>
      </c>
      <c r="C9" s="10" t="s">
        <v>163</v>
      </c>
      <c r="D9" s="11" t="s">
        <v>92</v>
      </c>
      <c r="E9" s="9" t="s">
        <v>78</v>
      </c>
      <c r="F9" s="39">
        <v>650</v>
      </c>
      <c r="G9" s="14"/>
      <c r="H9" s="14"/>
    </row>
    <row r="10" spans="1:8" ht="15">
      <c r="A10" s="80"/>
      <c r="B10" s="80"/>
      <c r="C10" s="6"/>
      <c r="D10" s="7" t="s">
        <v>120</v>
      </c>
      <c r="E10" s="5"/>
      <c r="F10" s="68"/>
      <c r="G10" s="5"/>
      <c r="H10" s="8"/>
    </row>
    <row r="11" spans="1:8" ht="24.75" customHeight="1">
      <c r="A11" s="80">
        <v>145</v>
      </c>
      <c r="B11" s="80" t="s">
        <v>450</v>
      </c>
      <c r="C11" s="10" t="s">
        <v>163</v>
      </c>
      <c r="D11" s="11" t="s">
        <v>27</v>
      </c>
      <c r="E11" s="9" t="s">
        <v>78</v>
      </c>
      <c r="F11" s="39">
        <v>875</v>
      </c>
      <c r="G11" s="5"/>
      <c r="H11" s="8"/>
    </row>
    <row r="12" spans="1:8" ht="25.5" customHeight="1">
      <c r="A12" s="80">
        <v>146</v>
      </c>
      <c r="B12" s="80" t="s">
        <v>451</v>
      </c>
      <c r="C12" s="10" t="s">
        <v>163</v>
      </c>
      <c r="D12" s="11" t="s">
        <v>58</v>
      </c>
      <c r="E12" s="9" t="s">
        <v>79</v>
      </c>
      <c r="F12" s="39">
        <v>12</v>
      </c>
      <c r="G12" s="5"/>
      <c r="H12" s="8"/>
    </row>
    <row r="13" spans="1:9" ht="25.5">
      <c r="A13" s="80">
        <v>147</v>
      </c>
      <c r="B13" s="80" t="s">
        <v>452</v>
      </c>
      <c r="C13" s="10" t="s">
        <v>163</v>
      </c>
      <c r="D13" s="11" t="s">
        <v>642</v>
      </c>
      <c r="E13" s="9" t="s">
        <v>79</v>
      </c>
      <c r="F13" s="39">
        <v>12</v>
      </c>
      <c r="G13" s="14"/>
      <c r="H13" s="14"/>
      <c r="I13" s="21">
        <f>SUM(F7:F8)</f>
        <v>1986</v>
      </c>
    </row>
    <row r="14" spans="1:8" ht="13.5" thickBot="1">
      <c r="A14" s="80">
        <v>148</v>
      </c>
      <c r="B14" s="80" t="s">
        <v>453</v>
      </c>
      <c r="C14" s="10" t="s">
        <v>163</v>
      </c>
      <c r="D14" s="11" t="s">
        <v>28</v>
      </c>
      <c r="E14" s="9" t="s">
        <v>78</v>
      </c>
      <c r="F14" s="39">
        <v>40</v>
      </c>
      <c r="G14" s="14"/>
      <c r="H14" s="14"/>
    </row>
    <row r="15" spans="1:8" ht="13.5" thickBot="1">
      <c r="A15" s="139" t="s">
        <v>654</v>
      </c>
      <c r="B15" s="140"/>
      <c r="C15" s="140"/>
      <c r="D15" s="140"/>
      <c r="E15" s="140"/>
      <c r="F15" s="140"/>
      <c r="G15" s="140"/>
      <c r="H15" s="97"/>
    </row>
    <row r="16" spans="1:8" ht="13.5" thickBot="1">
      <c r="A16" s="144" t="s">
        <v>655</v>
      </c>
      <c r="B16" s="126"/>
      <c r="C16" s="126"/>
      <c r="D16" s="126"/>
      <c r="E16" s="126"/>
      <c r="F16" s="126"/>
      <c r="G16" s="126"/>
      <c r="H16" s="98"/>
    </row>
    <row r="17" spans="1:8" ht="13.5" thickBot="1">
      <c r="A17" s="145" t="s">
        <v>656</v>
      </c>
      <c r="B17" s="146"/>
      <c r="C17" s="146"/>
      <c r="D17" s="146"/>
      <c r="E17" s="146"/>
      <c r="F17" s="146"/>
      <c r="G17" s="146"/>
      <c r="H17" s="100"/>
    </row>
    <row r="18" spans="1:8" ht="12.75">
      <c r="A18" s="135" t="s">
        <v>81</v>
      </c>
      <c r="B18" s="136"/>
      <c r="C18" s="137"/>
      <c r="D18" s="137"/>
      <c r="E18" s="137"/>
      <c r="F18" s="137"/>
      <c r="G18" s="137"/>
      <c r="H18" s="138"/>
    </row>
    <row r="19" spans="1:8" s="22" customFormat="1" ht="38.25">
      <c r="A19" s="80"/>
      <c r="B19" s="80"/>
      <c r="C19" s="6"/>
      <c r="D19" s="7" t="s">
        <v>150</v>
      </c>
      <c r="E19" s="5"/>
      <c r="F19" s="68"/>
      <c r="G19" s="5"/>
      <c r="H19" s="8"/>
    </row>
    <row r="20" spans="1:10" ht="12.75">
      <c r="A20" s="80">
        <v>149</v>
      </c>
      <c r="B20" s="80" t="s">
        <v>661</v>
      </c>
      <c r="C20" s="10" t="s">
        <v>138</v>
      </c>
      <c r="D20" s="11" t="s">
        <v>94</v>
      </c>
      <c r="E20" s="9" t="s">
        <v>78</v>
      </c>
      <c r="F20" s="31">
        <v>597</v>
      </c>
      <c r="G20" s="31"/>
      <c r="H20" s="14"/>
      <c r="J20" s="21">
        <f>F20+F21</f>
        <v>720</v>
      </c>
    </row>
    <row r="21" spans="1:10" ht="12.75">
      <c r="A21" s="80">
        <v>150</v>
      </c>
      <c r="B21" s="80" t="s">
        <v>662</v>
      </c>
      <c r="C21" s="10" t="s">
        <v>138</v>
      </c>
      <c r="D21" s="11" t="s">
        <v>95</v>
      </c>
      <c r="E21" s="9" t="s">
        <v>78</v>
      </c>
      <c r="F21" s="31">
        <v>123</v>
      </c>
      <c r="G21" s="31"/>
      <c r="H21" s="14"/>
      <c r="J21" s="32"/>
    </row>
    <row r="22" spans="1:8" s="3" customFormat="1" ht="51">
      <c r="A22" s="81"/>
      <c r="B22" s="81"/>
      <c r="C22" s="6"/>
      <c r="D22" s="16" t="s">
        <v>153</v>
      </c>
      <c r="E22" s="15"/>
      <c r="F22" s="69"/>
      <c r="G22" s="33"/>
      <c r="H22" s="27"/>
    </row>
    <row r="23" spans="1:8" ht="12.75">
      <c r="A23" s="80">
        <v>151</v>
      </c>
      <c r="B23" s="80" t="s">
        <v>663</v>
      </c>
      <c r="C23" s="10" t="s">
        <v>138</v>
      </c>
      <c r="D23" s="18" t="s">
        <v>82</v>
      </c>
      <c r="E23" s="9" t="s">
        <v>79</v>
      </c>
      <c r="F23" s="31">
        <v>13</v>
      </c>
      <c r="G23" s="31"/>
      <c r="H23" s="14"/>
    </row>
    <row r="24" spans="1:8" s="22" customFormat="1" ht="56.25" customHeight="1">
      <c r="A24" s="80"/>
      <c r="B24" s="80"/>
      <c r="C24" s="6"/>
      <c r="D24" s="7" t="s">
        <v>144</v>
      </c>
      <c r="E24" s="5"/>
      <c r="F24" s="68"/>
      <c r="G24" s="5"/>
      <c r="H24" s="8"/>
    </row>
    <row r="25" spans="1:8" ht="12.75">
      <c r="A25" s="80">
        <v>152</v>
      </c>
      <c r="B25" s="80" t="s">
        <v>664</v>
      </c>
      <c r="C25" s="10" t="s">
        <v>138</v>
      </c>
      <c r="D25" s="11" t="s">
        <v>640</v>
      </c>
      <c r="E25" s="9" t="s">
        <v>79</v>
      </c>
      <c r="F25" s="31">
        <v>21</v>
      </c>
      <c r="G25" s="31"/>
      <c r="H25" s="14"/>
    </row>
    <row r="26" spans="1:8" ht="12.75">
      <c r="A26" s="80">
        <v>153</v>
      </c>
      <c r="B26" s="80" t="s">
        <v>665</v>
      </c>
      <c r="C26" s="10" t="s">
        <v>138</v>
      </c>
      <c r="D26" s="11" t="s">
        <v>154</v>
      </c>
      <c r="E26" s="9" t="s">
        <v>79</v>
      </c>
      <c r="F26" s="31">
        <v>21</v>
      </c>
      <c r="G26" s="31"/>
      <c r="H26" s="14"/>
    </row>
    <row r="27" spans="1:8" ht="15">
      <c r="A27" s="80"/>
      <c r="B27" s="80"/>
      <c r="C27" s="6"/>
      <c r="D27" s="7" t="s">
        <v>25</v>
      </c>
      <c r="E27" s="5"/>
      <c r="F27" s="68"/>
      <c r="G27" s="31"/>
      <c r="H27" s="14"/>
    </row>
    <row r="28" spans="1:8" ht="12.75">
      <c r="A28" s="80">
        <v>154</v>
      </c>
      <c r="B28" s="80" t="s">
        <v>454</v>
      </c>
      <c r="C28" s="10" t="s">
        <v>138</v>
      </c>
      <c r="D28" s="11" t="s">
        <v>26</v>
      </c>
      <c r="E28" s="9" t="s">
        <v>78</v>
      </c>
      <c r="F28" s="31">
        <v>56</v>
      </c>
      <c r="G28" s="31"/>
      <c r="H28" s="14"/>
    </row>
    <row r="29" spans="1:10" s="22" customFormat="1" ht="15">
      <c r="A29" s="80"/>
      <c r="B29" s="80"/>
      <c r="C29" s="6"/>
      <c r="D29" s="7" t="s">
        <v>170</v>
      </c>
      <c r="E29" s="5"/>
      <c r="F29" s="68"/>
      <c r="G29" s="5"/>
      <c r="H29" s="8"/>
      <c r="J29" s="34"/>
    </row>
    <row r="30" spans="1:8" ht="13.5" thickBot="1">
      <c r="A30" s="80">
        <v>155</v>
      </c>
      <c r="B30" s="80" t="s">
        <v>455</v>
      </c>
      <c r="C30" s="10" t="s">
        <v>138</v>
      </c>
      <c r="D30" s="11" t="s">
        <v>171</v>
      </c>
      <c r="E30" s="9" t="s">
        <v>78</v>
      </c>
      <c r="F30" s="31">
        <v>122</v>
      </c>
      <c r="G30" s="31"/>
      <c r="H30" s="14"/>
    </row>
    <row r="31" spans="1:8" ht="13.5" thickBot="1">
      <c r="A31" s="139" t="s">
        <v>654</v>
      </c>
      <c r="B31" s="140"/>
      <c r="C31" s="140"/>
      <c r="D31" s="140"/>
      <c r="E31" s="140"/>
      <c r="F31" s="140"/>
      <c r="G31" s="140"/>
      <c r="H31" s="97"/>
    </row>
    <row r="32" spans="1:8" ht="13.5" thickBot="1">
      <c r="A32" s="144" t="s">
        <v>658</v>
      </c>
      <c r="B32" s="126"/>
      <c r="C32" s="126"/>
      <c r="D32" s="126"/>
      <c r="E32" s="126"/>
      <c r="F32" s="126"/>
      <c r="G32" s="126"/>
      <c r="H32" s="98"/>
    </row>
    <row r="33" spans="1:8" ht="13.5" thickBot="1">
      <c r="A33" s="145" t="s">
        <v>656</v>
      </c>
      <c r="B33" s="146"/>
      <c r="C33" s="146"/>
      <c r="D33" s="146"/>
      <c r="E33" s="146"/>
      <c r="F33" s="146"/>
      <c r="G33" s="146"/>
      <c r="H33" s="100"/>
    </row>
    <row r="34" spans="1:8" ht="12.75">
      <c r="A34" s="135" t="s">
        <v>96</v>
      </c>
      <c r="B34" s="136"/>
      <c r="C34" s="137"/>
      <c r="D34" s="137"/>
      <c r="E34" s="137"/>
      <c r="F34" s="137"/>
      <c r="G34" s="137"/>
      <c r="H34" s="138"/>
    </row>
    <row r="35" spans="1:10" s="22" customFormat="1" ht="38.25">
      <c r="A35" s="80"/>
      <c r="B35" s="80"/>
      <c r="C35" s="6"/>
      <c r="D35" s="7" t="s">
        <v>150</v>
      </c>
      <c r="E35" s="5"/>
      <c r="F35" s="68"/>
      <c r="G35" s="5"/>
      <c r="H35" s="8"/>
      <c r="J35" s="35"/>
    </row>
    <row r="36" spans="1:10" s="22" customFormat="1" ht="15">
      <c r="A36" s="80">
        <v>156</v>
      </c>
      <c r="B36" s="80" t="s">
        <v>666</v>
      </c>
      <c r="C36" s="10" t="s">
        <v>140</v>
      </c>
      <c r="D36" s="11" t="s">
        <v>155</v>
      </c>
      <c r="E36" s="9" t="s">
        <v>78</v>
      </c>
      <c r="F36" s="31">
        <v>55</v>
      </c>
      <c r="G36" s="5"/>
      <c r="H36" s="8"/>
      <c r="J36" s="35"/>
    </row>
    <row r="37" spans="1:8" ht="12.75">
      <c r="A37" s="80">
        <v>157</v>
      </c>
      <c r="B37" s="80" t="s">
        <v>667</v>
      </c>
      <c r="C37" s="10" t="s">
        <v>140</v>
      </c>
      <c r="D37" s="11" t="s">
        <v>97</v>
      </c>
      <c r="E37" s="9" t="s">
        <v>78</v>
      </c>
      <c r="F37" s="31">
        <v>843</v>
      </c>
      <c r="G37" s="31"/>
      <c r="H37" s="14"/>
    </row>
    <row r="38" spans="1:10" ht="12.75">
      <c r="A38" s="80">
        <v>158</v>
      </c>
      <c r="B38" s="80" t="s">
        <v>668</v>
      </c>
      <c r="C38" s="10" t="s">
        <v>140</v>
      </c>
      <c r="D38" s="11" t="s">
        <v>94</v>
      </c>
      <c r="E38" s="9" t="s">
        <v>78</v>
      </c>
      <c r="F38" s="31">
        <v>297</v>
      </c>
      <c r="G38" s="31"/>
      <c r="H38" s="14"/>
      <c r="J38" s="21">
        <f>F38+F37+F36</f>
        <v>1195</v>
      </c>
    </row>
    <row r="39" spans="1:8" s="3" customFormat="1" ht="51">
      <c r="A39" s="81"/>
      <c r="B39" s="81"/>
      <c r="C39" s="6"/>
      <c r="D39" s="16" t="s">
        <v>153</v>
      </c>
      <c r="E39" s="15"/>
      <c r="F39" s="69"/>
      <c r="G39" s="33"/>
      <c r="H39" s="27"/>
    </row>
    <row r="40" spans="1:8" ht="12.75">
      <c r="A40" s="80">
        <v>159</v>
      </c>
      <c r="B40" s="80" t="s">
        <v>669</v>
      </c>
      <c r="C40" s="10" t="s">
        <v>140</v>
      </c>
      <c r="D40" s="18" t="s">
        <v>82</v>
      </c>
      <c r="E40" s="9" t="s">
        <v>79</v>
      </c>
      <c r="F40" s="31">
        <v>44</v>
      </c>
      <c r="G40" s="31"/>
      <c r="H40" s="14"/>
    </row>
    <row r="41" spans="1:8" s="22" customFormat="1" ht="38.25">
      <c r="A41" s="80"/>
      <c r="B41" s="80"/>
      <c r="C41" s="6"/>
      <c r="D41" s="7" t="s">
        <v>144</v>
      </c>
      <c r="E41" s="5"/>
      <c r="F41" s="68"/>
      <c r="G41" s="5"/>
      <c r="H41" s="8"/>
    </row>
    <row r="42" spans="1:8" ht="12.75">
      <c r="A42" s="80">
        <v>160</v>
      </c>
      <c r="B42" s="80" t="s">
        <v>670</v>
      </c>
      <c r="C42" s="10" t="s">
        <v>140</v>
      </c>
      <c r="D42" s="11" t="s">
        <v>640</v>
      </c>
      <c r="E42" s="37" t="s">
        <v>79</v>
      </c>
      <c r="F42" s="31">
        <v>25</v>
      </c>
      <c r="G42" s="31"/>
      <c r="H42" s="14"/>
    </row>
    <row r="43" spans="1:8" s="22" customFormat="1" ht="25.5">
      <c r="A43" s="80"/>
      <c r="B43" s="80"/>
      <c r="C43" s="6"/>
      <c r="D43" s="7" t="s">
        <v>53</v>
      </c>
      <c r="E43" s="5"/>
      <c r="F43" s="68"/>
      <c r="G43" s="5"/>
      <c r="H43" s="8"/>
    </row>
    <row r="44" spans="1:8" ht="12.75">
      <c r="A44" s="80">
        <v>161</v>
      </c>
      <c r="B44" s="80" t="s">
        <v>456</v>
      </c>
      <c r="C44" s="10" t="s">
        <v>140</v>
      </c>
      <c r="D44" s="11" t="s">
        <v>54</v>
      </c>
      <c r="E44" s="9" t="s">
        <v>79</v>
      </c>
      <c r="F44" s="31">
        <v>24</v>
      </c>
      <c r="G44" s="14"/>
      <c r="H44" s="14"/>
    </row>
    <row r="45" spans="1:10" s="22" customFormat="1" ht="15">
      <c r="A45" s="80"/>
      <c r="B45" s="80"/>
      <c r="C45" s="6"/>
      <c r="D45" s="7" t="s">
        <v>170</v>
      </c>
      <c r="E45" s="5"/>
      <c r="F45" s="68"/>
      <c r="G45" s="5"/>
      <c r="H45" s="8"/>
      <c r="J45" s="34"/>
    </row>
    <row r="46" spans="1:8" ht="13.5" thickBot="1">
      <c r="A46" s="80">
        <v>162</v>
      </c>
      <c r="B46" s="80" t="s">
        <v>457</v>
      </c>
      <c r="C46" s="10" t="s">
        <v>140</v>
      </c>
      <c r="D46" s="11" t="s">
        <v>171</v>
      </c>
      <c r="E46" s="9" t="s">
        <v>78</v>
      </c>
      <c r="F46" s="31">
        <v>126</v>
      </c>
      <c r="G46" s="31"/>
      <c r="H46" s="14"/>
    </row>
    <row r="47" spans="1:8" ht="13.5" thickBot="1">
      <c r="A47" s="139" t="s">
        <v>654</v>
      </c>
      <c r="B47" s="140"/>
      <c r="C47" s="140"/>
      <c r="D47" s="140"/>
      <c r="E47" s="140"/>
      <c r="F47" s="140"/>
      <c r="G47" s="140"/>
      <c r="H47" s="97"/>
    </row>
    <row r="48" spans="1:8" ht="13.5" thickBot="1">
      <c r="A48" s="144" t="s">
        <v>655</v>
      </c>
      <c r="B48" s="126"/>
      <c r="C48" s="126"/>
      <c r="D48" s="126"/>
      <c r="E48" s="126"/>
      <c r="F48" s="126"/>
      <c r="G48" s="126"/>
      <c r="H48" s="98"/>
    </row>
    <row r="49" spans="1:8" ht="13.5" thickBot="1">
      <c r="A49" s="145" t="s">
        <v>656</v>
      </c>
      <c r="B49" s="146"/>
      <c r="C49" s="146"/>
      <c r="D49" s="146"/>
      <c r="E49" s="146"/>
      <c r="F49" s="146"/>
      <c r="G49" s="146"/>
      <c r="H49" s="100"/>
    </row>
    <row r="50" spans="1:8" ht="12.75">
      <c r="A50" s="135" t="s">
        <v>125</v>
      </c>
      <c r="B50" s="136"/>
      <c r="C50" s="137"/>
      <c r="D50" s="137"/>
      <c r="E50" s="137"/>
      <c r="F50" s="137"/>
      <c r="G50" s="137"/>
      <c r="H50" s="138"/>
    </row>
    <row r="51" spans="1:8" s="22" customFormat="1" ht="51">
      <c r="A51" s="80"/>
      <c r="B51" s="80"/>
      <c r="C51" s="6"/>
      <c r="D51" s="7" t="s">
        <v>64</v>
      </c>
      <c r="E51" s="5"/>
      <c r="F51" s="68"/>
      <c r="G51" s="5"/>
      <c r="H51" s="8"/>
    </row>
    <row r="52" spans="1:8" s="22" customFormat="1" ht="15">
      <c r="A52" s="80">
        <v>163</v>
      </c>
      <c r="B52" s="80" t="s">
        <v>671</v>
      </c>
      <c r="C52" s="10" t="s">
        <v>139</v>
      </c>
      <c r="D52" s="11" t="s">
        <v>126</v>
      </c>
      <c r="E52" s="9" t="s">
        <v>78</v>
      </c>
      <c r="F52" s="31">
        <v>385</v>
      </c>
      <c r="G52" s="5"/>
      <c r="H52" s="8"/>
    </row>
    <row r="53" spans="1:8" ht="12.75">
      <c r="A53" s="80">
        <v>164</v>
      </c>
      <c r="B53" s="80" t="s">
        <v>672</v>
      </c>
      <c r="C53" s="10" t="s">
        <v>139</v>
      </c>
      <c r="D53" s="11" t="s">
        <v>1</v>
      </c>
      <c r="E53" s="9" t="s">
        <v>78</v>
      </c>
      <c r="F53" s="31">
        <v>353</v>
      </c>
      <c r="G53" s="31"/>
      <c r="H53" s="14"/>
    </row>
    <row r="54" spans="1:8" ht="12.75">
      <c r="A54" s="80">
        <v>165</v>
      </c>
      <c r="B54" s="80" t="s">
        <v>673</v>
      </c>
      <c r="C54" s="10" t="s">
        <v>139</v>
      </c>
      <c r="D54" s="11" t="s">
        <v>30</v>
      </c>
      <c r="E54" s="9" t="s">
        <v>78</v>
      </c>
      <c r="F54" s="31">
        <v>16</v>
      </c>
      <c r="G54" s="31"/>
      <c r="H54" s="14"/>
    </row>
    <row r="55" spans="1:8" ht="12.75">
      <c r="A55" s="80">
        <v>166</v>
      </c>
      <c r="B55" s="80" t="s">
        <v>674</v>
      </c>
      <c r="C55" s="10" t="s">
        <v>139</v>
      </c>
      <c r="D55" s="11" t="s">
        <v>29</v>
      </c>
      <c r="E55" s="9" t="s">
        <v>78</v>
      </c>
      <c r="F55" s="31">
        <v>5</v>
      </c>
      <c r="G55" s="31"/>
      <c r="H55" s="14"/>
    </row>
    <row r="56" spans="1:10" ht="12.75">
      <c r="A56" s="80">
        <v>167</v>
      </c>
      <c r="B56" s="80" t="s">
        <v>675</v>
      </c>
      <c r="C56" s="10" t="s">
        <v>139</v>
      </c>
      <c r="D56" s="11" t="s">
        <v>40</v>
      </c>
      <c r="E56" s="9" t="s">
        <v>78</v>
      </c>
      <c r="F56" s="31">
        <v>323</v>
      </c>
      <c r="G56" s="31"/>
      <c r="H56" s="14"/>
      <c r="J56" s="36">
        <f>SUM(F52:F56)</f>
        <v>1082</v>
      </c>
    </row>
    <row r="57" spans="1:8" s="3" customFormat="1" ht="15">
      <c r="A57" s="80"/>
      <c r="B57" s="81"/>
      <c r="C57" s="6"/>
      <c r="D57" s="16" t="s">
        <v>127</v>
      </c>
      <c r="E57" s="15"/>
      <c r="F57" s="69"/>
      <c r="G57" s="33"/>
      <c r="H57" s="27"/>
    </row>
    <row r="58" spans="1:8" ht="12.75">
      <c r="A58" s="80">
        <v>168</v>
      </c>
      <c r="B58" s="80" t="s">
        <v>458</v>
      </c>
      <c r="C58" s="10" t="s">
        <v>139</v>
      </c>
      <c r="D58" s="18" t="s">
        <v>43</v>
      </c>
      <c r="E58" s="9" t="s">
        <v>79</v>
      </c>
      <c r="F58" s="31">
        <v>8</v>
      </c>
      <c r="G58" s="31"/>
      <c r="H58" s="14"/>
    </row>
    <row r="59" spans="1:8" ht="12.75">
      <c r="A59" s="80">
        <v>169</v>
      </c>
      <c r="B59" s="80" t="s">
        <v>459</v>
      </c>
      <c r="C59" s="10" t="s">
        <v>139</v>
      </c>
      <c r="D59" s="18" t="s">
        <v>65</v>
      </c>
      <c r="E59" s="9" t="s">
        <v>79</v>
      </c>
      <c r="F59" s="31">
        <v>1</v>
      </c>
      <c r="G59" s="31"/>
      <c r="H59" s="14"/>
    </row>
    <row r="60" spans="1:8" ht="12.75">
      <c r="A60" s="80">
        <v>170</v>
      </c>
      <c r="B60" s="80" t="s">
        <v>460</v>
      </c>
      <c r="C60" s="10" t="s">
        <v>139</v>
      </c>
      <c r="D60" s="18" t="s">
        <v>31</v>
      </c>
      <c r="E60" s="9" t="s">
        <v>79</v>
      </c>
      <c r="F60" s="31">
        <v>2</v>
      </c>
      <c r="G60" s="31"/>
      <c r="H60" s="14"/>
    </row>
    <row r="61" spans="1:8" ht="25.5">
      <c r="A61" s="80">
        <v>171</v>
      </c>
      <c r="B61" s="80" t="s">
        <v>461</v>
      </c>
      <c r="C61" s="10" t="s">
        <v>139</v>
      </c>
      <c r="D61" s="18" t="s">
        <v>33</v>
      </c>
      <c r="E61" s="9" t="s">
        <v>79</v>
      </c>
      <c r="F61" s="31">
        <v>24</v>
      </c>
      <c r="G61" s="31"/>
      <c r="H61" s="14"/>
    </row>
    <row r="62" spans="1:8" ht="25.5">
      <c r="A62" s="80">
        <v>172</v>
      </c>
      <c r="B62" s="80" t="s">
        <v>462</v>
      </c>
      <c r="C62" s="10" t="s">
        <v>139</v>
      </c>
      <c r="D62" s="18" t="s">
        <v>32</v>
      </c>
      <c r="E62" s="9" t="s">
        <v>79</v>
      </c>
      <c r="F62" s="31">
        <v>1</v>
      </c>
      <c r="G62" s="31"/>
      <c r="H62" s="14"/>
    </row>
    <row r="63" spans="1:8" ht="12.75">
      <c r="A63" s="80">
        <v>173</v>
      </c>
      <c r="B63" s="80" t="s">
        <v>463</v>
      </c>
      <c r="C63" s="10" t="s">
        <v>139</v>
      </c>
      <c r="D63" s="11" t="s">
        <v>41</v>
      </c>
      <c r="E63" s="9" t="s">
        <v>79</v>
      </c>
      <c r="F63" s="31">
        <v>44</v>
      </c>
      <c r="G63" s="31"/>
      <c r="H63" s="14"/>
    </row>
    <row r="64" spans="1:8" ht="12.75">
      <c r="A64" s="80">
        <v>174</v>
      </c>
      <c r="B64" s="80" t="s">
        <v>464</v>
      </c>
      <c r="C64" s="10" t="s">
        <v>139</v>
      </c>
      <c r="D64" s="11" t="s">
        <v>35</v>
      </c>
      <c r="E64" s="9" t="s">
        <v>79</v>
      </c>
      <c r="F64" s="31">
        <v>2</v>
      </c>
      <c r="G64" s="31"/>
      <c r="H64" s="14"/>
    </row>
    <row r="65" spans="1:8" ht="12.75">
      <c r="A65" s="80">
        <v>175</v>
      </c>
      <c r="B65" s="80" t="s">
        <v>465</v>
      </c>
      <c r="C65" s="10" t="s">
        <v>139</v>
      </c>
      <c r="D65" s="18" t="s">
        <v>46</v>
      </c>
      <c r="E65" s="9" t="s">
        <v>79</v>
      </c>
      <c r="F65" s="31">
        <v>10</v>
      </c>
      <c r="G65" s="31"/>
      <c r="H65" s="14"/>
    </row>
    <row r="66" spans="1:8" ht="12.75">
      <c r="A66" s="80">
        <v>176</v>
      </c>
      <c r="B66" s="80" t="s">
        <v>466</v>
      </c>
      <c r="C66" s="10" t="s">
        <v>139</v>
      </c>
      <c r="D66" s="18" t="s">
        <v>34</v>
      </c>
      <c r="E66" s="9" t="s">
        <v>79</v>
      </c>
      <c r="F66" s="31">
        <v>15</v>
      </c>
      <c r="G66" s="31"/>
      <c r="H66" s="14"/>
    </row>
    <row r="67" spans="1:8" ht="12.75">
      <c r="A67" s="80">
        <v>177</v>
      </c>
      <c r="B67" s="80" t="s">
        <v>467</v>
      </c>
      <c r="C67" s="10" t="s">
        <v>139</v>
      </c>
      <c r="D67" s="18" t="s">
        <v>166</v>
      </c>
      <c r="E67" s="9" t="s">
        <v>79</v>
      </c>
      <c r="F67" s="31">
        <v>6</v>
      </c>
      <c r="G67" s="31"/>
      <c r="H67" s="14"/>
    </row>
    <row r="68" spans="1:8" ht="12.75">
      <c r="A68" s="80">
        <v>178</v>
      </c>
      <c r="B68" s="80" t="s">
        <v>468</v>
      </c>
      <c r="C68" s="10" t="s">
        <v>139</v>
      </c>
      <c r="D68" s="18" t="s">
        <v>128</v>
      </c>
      <c r="E68" s="9" t="s">
        <v>79</v>
      </c>
      <c r="F68" s="31">
        <v>1</v>
      </c>
      <c r="G68" s="31"/>
      <c r="H68" s="14"/>
    </row>
    <row r="69" spans="1:10" s="22" customFormat="1" ht="15">
      <c r="A69" s="80"/>
      <c r="B69" s="80"/>
      <c r="C69" s="6"/>
      <c r="D69" s="7" t="s">
        <v>170</v>
      </c>
      <c r="E69" s="5"/>
      <c r="F69" s="68"/>
      <c r="G69" s="5"/>
      <c r="H69" s="8"/>
      <c r="J69" s="34"/>
    </row>
    <row r="70" spans="1:8" ht="12.75">
      <c r="A70" s="80">
        <v>179</v>
      </c>
      <c r="B70" s="80" t="s">
        <v>469</v>
      </c>
      <c r="C70" s="10" t="s">
        <v>139</v>
      </c>
      <c r="D70" s="11" t="s">
        <v>171</v>
      </c>
      <c r="E70" s="9" t="s">
        <v>78</v>
      </c>
      <c r="F70" s="31">
        <v>26</v>
      </c>
      <c r="G70" s="31"/>
      <c r="H70" s="14"/>
    </row>
    <row r="71" spans="1:8" ht="13.5" thickBot="1">
      <c r="A71" s="80">
        <v>180</v>
      </c>
      <c r="B71" s="80" t="s">
        <v>470</v>
      </c>
      <c r="C71" s="10" t="s">
        <v>139</v>
      </c>
      <c r="D71" s="11" t="s">
        <v>63</v>
      </c>
      <c r="E71" s="9" t="s">
        <v>78</v>
      </c>
      <c r="F71" s="31">
        <v>92</v>
      </c>
      <c r="G71" s="31"/>
      <c r="H71" s="14"/>
    </row>
    <row r="72" spans="1:8" ht="13.5" thickBot="1">
      <c r="A72" s="139" t="s">
        <v>654</v>
      </c>
      <c r="B72" s="140"/>
      <c r="C72" s="140"/>
      <c r="D72" s="140"/>
      <c r="E72" s="140"/>
      <c r="F72" s="140"/>
      <c r="G72" s="140"/>
      <c r="H72" s="97"/>
    </row>
    <row r="73" spans="1:8" ht="13.5" thickBot="1">
      <c r="A73" s="144" t="s">
        <v>658</v>
      </c>
      <c r="B73" s="126"/>
      <c r="C73" s="126"/>
      <c r="D73" s="126"/>
      <c r="E73" s="126"/>
      <c r="F73" s="126"/>
      <c r="G73" s="126"/>
      <c r="H73" s="98"/>
    </row>
    <row r="74" spans="1:8" ht="13.5" thickBot="1">
      <c r="A74" s="145" t="s">
        <v>656</v>
      </c>
      <c r="B74" s="146"/>
      <c r="C74" s="146"/>
      <c r="D74" s="146"/>
      <c r="E74" s="146"/>
      <c r="F74" s="146"/>
      <c r="G74" s="146"/>
      <c r="H74" s="100"/>
    </row>
    <row r="75" spans="1:8" ht="12.75">
      <c r="A75" s="135" t="s">
        <v>5</v>
      </c>
      <c r="B75" s="136"/>
      <c r="C75" s="137"/>
      <c r="D75" s="137"/>
      <c r="E75" s="137"/>
      <c r="F75" s="137"/>
      <c r="G75" s="137"/>
      <c r="H75" s="138"/>
    </row>
    <row r="76" spans="1:8" s="22" customFormat="1" ht="15">
      <c r="A76" s="80"/>
      <c r="B76" s="80"/>
      <c r="C76" s="6"/>
      <c r="D76" s="7" t="s">
        <v>159</v>
      </c>
      <c r="E76" s="5"/>
      <c r="F76" s="68"/>
      <c r="G76" s="5"/>
      <c r="H76" s="8"/>
    </row>
    <row r="77" spans="1:8" ht="25.5">
      <c r="A77" s="80">
        <v>181</v>
      </c>
      <c r="B77" s="80" t="s">
        <v>676</v>
      </c>
      <c r="C77" s="10" t="s">
        <v>308</v>
      </c>
      <c r="D77" s="11" t="s">
        <v>160</v>
      </c>
      <c r="E77" s="9" t="s">
        <v>161</v>
      </c>
      <c r="F77" s="31">
        <v>1950</v>
      </c>
      <c r="G77" s="31"/>
      <c r="H77" s="14"/>
    </row>
    <row r="78" spans="1:10" ht="25.5">
      <c r="A78" s="80">
        <v>182</v>
      </c>
      <c r="B78" s="80" t="s">
        <v>677</v>
      </c>
      <c r="C78" s="10" t="s">
        <v>308</v>
      </c>
      <c r="D78" s="11" t="s">
        <v>68</v>
      </c>
      <c r="E78" s="9" t="s">
        <v>161</v>
      </c>
      <c r="F78" s="31">
        <v>36</v>
      </c>
      <c r="G78" s="31"/>
      <c r="H78" s="14"/>
      <c r="J78" s="21">
        <f>F77+F78</f>
        <v>1986</v>
      </c>
    </row>
    <row r="79" spans="1:10" ht="39" thickBot="1">
      <c r="A79" s="80">
        <v>183</v>
      </c>
      <c r="B79" s="80" t="s">
        <v>678</v>
      </c>
      <c r="C79" s="10" t="s">
        <v>308</v>
      </c>
      <c r="D79" s="11" t="s">
        <v>660</v>
      </c>
      <c r="E79" s="9" t="s">
        <v>78</v>
      </c>
      <c r="F79" s="31">
        <v>650</v>
      </c>
      <c r="G79" s="31"/>
      <c r="H79" s="14"/>
      <c r="J79" s="36"/>
    </row>
    <row r="80" spans="1:8" ht="13.5" thickBot="1">
      <c r="A80" s="139" t="s">
        <v>654</v>
      </c>
      <c r="B80" s="140"/>
      <c r="C80" s="140"/>
      <c r="D80" s="140"/>
      <c r="E80" s="140"/>
      <c r="F80" s="140"/>
      <c r="G80" s="140"/>
      <c r="H80" s="97"/>
    </row>
    <row r="81" spans="1:8" ht="13.5" thickBot="1">
      <c r="A81" s="144" t="s">
        <v>655</v>
      </c>
      <c r="B81" s="126"/>
      <c r="C81" s="126"/>
      <c r="D81" s="126"/>
      <c r="E81" s="126"/>
      <c r="F81" s="126"/>
      <c r="G81" s="126"/>
      <c r="H81" s="98"/>
    </row>
    <row r="82" spans="1:8" ht="13.5" thickBot="1">
      <c r="A82" s="147" t="s">
        <v>656</v>
      </c>
      <c r="B82" s="148"/>
      <c r="C82" s="148"/>
      <c r="D82" s="148"/>
      <c r="E82" s="148"/>
      <c r="F82" s="148"/>
      <c r="G82" s="148"/>
      <c r="H82" s="99"/>
    </row>
    <row r="83" spans="1:8" ht="14.25" thickBot="1" thickTop="1">
      <c r="A83" s="149" t="s">
        <v>657</v>
      </c>
      <c r="B83" s="150"/>
      <c r="C83" s="150"/>
      <c r="D83" s="150"/>
      <c r="E83" s="150"/>
      <c r="F83" s="150"/>
      <c r="G83" s="151"/>
      <c r="H83" s="100"/>
    </row>
    <row r="84" spans="1:8" ht="13.5" thickBot="1">
      <c r="A84" s="127" t="s">
        <v>651</v>
      </c>
      <c r="B84" s="128"/>
      <c r="C84" s="128"/>
      <c r="D84" s="128"/>
      <c r="E84" s="128"/>
      <c r="F84" s="128"/>
      <c r="G84" s="141"/>
      <c r="H84" s="100"/>
    </row>
    <row r="85" spans="1:8" ht="13.5" thickBot="1">
      <c r="A85" s="127" t="s">
        <v>652</v>
      </c>
      <c r="B85" s="128"/>
      <c r="C85" s="128"/>
      <c r="D85" s="128"/>
      <c r="E85" s="128"/>
      <c r="F85" s="128"/>
      <c r="G85" s="141"/>
      <c r="H85" s="100"/>
    </row>
    <row r="86" spans="1:8" s="38" customFormat="1" ht="13.5" thickBot="1">
      <c r="A86" s="142" t="s">
        <v>55</v>
      </c>
      <c r="B86" s="143"/>
      <c r="C86" s="143"/>
      <c r="D86" s="143"/>
      <c r="E86" s="143"/>
      <c r="F86" s="143"/>
      <c r="G86" s="143"/>
      <c r="H86" s="67"/>
    </row>
    <row r="87" ht="12.75">
      <c r="H87" s="21"/>
    </row>
    <row r="88" ht="12.75">
      <c r="H88" s="21"/>
    </row>
    <row r="89" ht="12.75">
      <c r="H89" s="21"/>
    </row>
    <row r="90" ht="12.75">
      <c r="H90" s="21"/>
    </row>
    <row r="91" ht="12.75">
      <c r="H91" s="21"/>
    </row>
    <row r="92" ht="12.75">
      <c r="H92" s="21"/>
    </row>
    <row r="93" ht="12.75">
      <c r="H93" s="21"/>
    </row>
    <row r="94" ht="12.75">
      <c r="H94" s="21"/>
    </row>
    <row r="95" ht="12.75">
      <c r="H95" s="21"/>
    </row>
    <row r="96" ht="12.75">
      <c r="H96" s="21"/>
    </row>
    <row r="97" ht="12.75">
      <c r="H97" s="21"/>
    </row>
    <row r="98" ht="12.75">
      <c r="H98" s="21"/>
    </row>
    <row r="99" ht="12.75">
      <c r="H99" s="21"/>
    </row>
    <row r="100" ht="12.75">
      <c r="H100" s="21"/>
    </row>
    <row r="101" ht="12.75">
      <c r="H101" s="21"/>
    </row>
  </sheetData>
  <mergeCells count="26">
    <mergeCell ref="A50:H50"/>
    <mergeCell ref="A75:H75"/>
    <mergeCell ref="A80:G80"/>
    <mergeCell ref="A5:H5"/>
    <mergeCell ref="A47:G47"/>
    <mergeCell ref="A48:G48"/>
    <mergeCell ref="A49:G49"/>
    <mergeCell ref="A72:G72"/>
    <mergeCell ref="A73:G73"/>
    <mergeCell ref="A74:G74"/>
    <mergeCell ref="A2:H2"/>
    <mergeCell ref="A1:H1"/>
    <mergeCell ref="A18:H18"/>
    <mergeCell ref="A34:H34"/>
    <mergeCell ref="A15:G15"/>
    <mergeCell ref="A16:G16"/>
    <mergeCell ref="A17:G17"/>
    <mergeCell ref="A31:G31"/>
    <mergeCell ref="A32:G32"/>
    <mergeCell ref="A33:G33"/>
    <mergeCell ref="A85:G85"/>
    <mergeCell ref="A86:G86"/>
    <mergeCell ref="A81:G81"/>
    <mergeCell ref="A82:G82"/>
    <mergeCell ref="A83:G83"/>
    <mergeCell ref="A84:G84"/>
  </mergeCells>
  <printOptions horizontalCentered="1"/>
  <pageMargins left="0.45" right="0.2" top="0.53" bottom="1.06" header="0.27" footer="0.5118110236220472"/>
  <pageSetup horizontalDpi="600" verticalDpi="600" orientation="portrait" paperSize="9" r:id="rId1"/>
  <headerFooter alignWithMargins="0">
    <oddHeader>&amp;C&amp;8Inwestycja współfinansowana ze środków pomocowych z Funduszu Spójności</oddHeader>
    <oddFooter>&amp;C&amp;8GOSPODARKA WODNO-ŚCIEKOWA W BĘDZINIE ETAP III - PRZEDMIAR ROBÓT
Kontrakt nr CCI 2004/PL/16/C/PE/001-03&amp;R&amp;P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76"/>
  <sheetViews>
    <sheetView view="pageBreakPreview" zoomScale="85" zoomScaleSheetLayoutView="85" workbookViewId="0" topLeftCell="A40">
      <selection activeCell="I54" sqref="I54"/>
    </sheetView>
  </sheetViews>
  <sheetFormatPr defaultColWidth="9.140625" defaultRowHeight="12.75"/>
  <cols>
    <col min="1" max="1" width="3.7109375" style="82" bestFit="1" customWidth="1"/>
    <col min="2" max="2" width="9.57421875" style="82" bestFit="1" customWidth="1"/>
    <col min="3" max="3" width="10.28125" style="2" customWidth="1"/>
    <col min="4" max="4" width="37.28125" style="20" customWidth="1"/>
    <col min="5" max="5" width="6.7109375" style="2" customWidth="1"/>
    <col min="6" max="6" width="8.7109375" style="21" customWidth="1"/>
    <col min="7" max="7" width="9.421875" style="2" customWidth="1"/>
    <col min="8" max="8" width="11.7109375" style="2" customWidth="1"/>
    <col min="9" max="9" width="9.140625" style="2" customWidth="1"/>
    <col min="10" max="10" width="9.28125" style="2" bestFit="1" customWidth="1"/>
    <col min="11" max="16384" width="9.140625" style="2" customWidth="1"/>
  </cols>
  <sheetData>
    <row r="1" spans="1:8" ht="30" customHeight="1">
      <c r="A1" s="112" t="s">
        <v>108</v>
      </c>
      <c r="B1" s="112"/>
      <c r="C1" s="112"/>
      <c r="D1" s="112"/>
      <c r="E1" s="112"/>
      <c r="F1" s="112"/>
      <c r="G1" s="112"/>
      <c r="H1" s="112"/>
    </row>
    <row r="2" spans="1:8" ht="18.75">
      <c r="A2" s="125" t="s">
        <v>6</v>
      </c>
      <c r="B2" s="125"/>
      <c r="C2" s="125"/>
      <c r="D2" s="125"/>
      <c r="E2" s="125"/>
      <c r="F2" s="125"/>
      <c r="G2" s="125"/>
      <c r="H2" s="125"/>
    </row>
    <row r="3" spans="1:8" s="3" customFormat="1" ht="33.75">
      <c r="A3" s="1" t="s">
        <v>73</v>
      </c>
      <c r="B3" s="1" t="s">
        <v>305</v>
      </c>
      <c r="C3" s="1" t="s">
        <v>74</v>
      </c>
      <c r="D3" s="1" t="s">
        <v>75</v>
      </c>
      <c r="E3" s="1" t="s">
        <v>77</v>
      </c>
      <c r="F3" s="1" t="s">
        <v>76</v>
      </c>
      <c r="G3" s="1" t="s">
        <v>647</v>
      </c>
      <c r="H3" s="1" t="s">
        <v>648</v>
      </c>
    </row>
    <row r="4" spans="1:8" ht="12.75">
      <c r="A4" s="4">
        <v>1</v>
      </c>
      <c r="B4" s="4">
        <v>2</v>
      </c>
      <c r="C4" s="4">
        <v>3</v>
      </c>
      <c r="D4" s="1">
        <v>4</v>
      </c>
      <c r="E4" s="4">
        <v>5</v>
      </c>
      <c r="F4" s="4">
        <v>6</v>
      </c>
      <c r="G4" s="4">
        <v>7</v>
      </c>
      <c r="H4" s="4" t="s">
        <v>304</v>
      </c>
    </row>
    <row r="5" spans="1:8" ht="12.75">
      <c r="A5" s="135" t="s">
        <v>81</v>
      </c>
      <c r="B5" s="136"/>
      <c r="C5" s="137"/>
      <c r="D5" s="137"/>
      <c r="E5" s="137"/>
      <c r="F5" s="137"/>
      <c r="G5" s="137"/>
      <c r="H5" s="138"/>
    </row>
    <row r="6" spans="1:8" s="22" customFormat="1" ht="38.25">
      <c r="A6" s="80"/>
      <c r="B6" s="80"/>
      <c r="C6" s="6"/>
      <c r="D6" s="7" t="s">
        <v>150</v>
      </c>
      <c r="E6" s="5"/>
      <c r="F6" s="68"/>
      <c r="G6" s="5"/>
      <c r="H6" s="8"/>
    </row>
    <row r="7" spans="1:10" ht="12.75">
      <c r="A7" s="80">
        <v>184</v>
      </c>
      <c r="B7" s="80" t="s">
        <v>471</v>
      </c>
      <c r="C7" s="10" t="s">
        <v>138</v>
      </c>
      <c r="D7" s="11" t="s">
        <v>94</v>
      </c>
      <c r="E7" s="9" t="s">
        <v>78</v>
      </c>
      <c r="F7" s="31">
        <v>391</v>
      </c>
      <c r="G7" s="31"/>
      <c r="H7" s="14"/>
      <c r="J7" s="21">
        <f>F7+F8</f>
        <v>511</v>
      </c>
    </row>
    <row r="8" spans="1:10" ht="12.75">
      <c r="A8" s="80">
        <v>185</v>
      </c>
      <c r="B8" s="80" t="s">
        <v>472</v>
      </c>
      <c r="C8" s="10" t="s">
        <v>138</v>
      </c>
      <c r="D8" s="11" t="s">
        <v>95</v>
      </c>
      <c r="E8" s="9" t="s">
        <v>78</v>
      </c>
      <c r="F8" s="31">
        <v>120</v>
      </c>
      <c r="G8" s="31"/>
      <c r="H8" s="14"/>
      <c r="J8" s="32"/>
    </row>
    <row r="9" spans="1:8" s="3" customFormat="1" ht="51">
      <c r="A9" s="81"/>
      <c r="B9" s="81"/>
      <c r="C9" s="6"/>
      <c r="D9" s="16" t="s">
        <v>153</v>
      </c>
      <c r="E9" s="15"/>
      <c r="F9" s="69"/>
      <c r="G9" s="33"/>
      <c r="H9" s="27"/>
    </row>
    <row r="10" spans="1:8" ht="12.75">
      <c r="A10" s="80">
        <v>186</v>
      </c>
      <c r="B10" s="80" t="s">
        <v>473</v>
      </c>
      <c r="C10" s="10" t="s">
        <v>138</v>
      </c>
      <c r="D10" s="18" t="s">
        <v>82</v>
      </c>
      <c r="E10" s="9" t="s">
        <v>79</v>
      </c>
      <c r="F10" s="31">
        <v>13</v>
      </c>
      <c r="G10" s="31"/>
      <c r="H10" s="14"/>
    </row>
    <row r="11" spans="1:8" s="22" customFormat="1" ht="56.25" customHeight="1">
      <c r="A11" s="80"/>
      <c r="B11" s="80"/>
      <c r="C11" s="6"/>
      <c r="D11" s="7" t="s">
        <v>144</v>
      </c>
      <c r="E11" s="5"/>
      <c r="F11" s="68"/>
      <c r="G11" s="5"/>
      <c r="H11" s="8"/>
    </row>
    <row r="12" spans="1:8" ht="13.5" thickBot="1">
      <c r="A12" s="80">
        <v>187</v>
      </c>
      <c r="B12" s="80" t="s">
        <v>474</v>
      </c>
      <c r="C12" s="10" t="s">
        <v>138</v>
      </c>
      <c r="D12" s="11" t="s">
        <v>640</v>
      </c>
      <c r="E12" s="9" t="s">
        <v>79</v>
      </c>
      <c r="F12" s="31">
        <v>12</v>
      </c>
      <c r="G12" s="31"/>
      <c r="H12" s="14"/>
    </row>
    <row r="13" spans="1:8" ht="13.5" thickBot="1">
      <c r="A13" s="139" t="s">
        <v>654</v>
      </c>
      <c r="B13" s="140"/>
      <c r="C13" s="140"/>
      <c r="D13" s="140"/>
      <c r="E13" s="140"/>
      <c r="F13" s="140"/>
      <c r="G13" s="140"/>
      <c r="H13" s="97"/>
    </row>
    <row r="14" spans="1:8" ht="13.5" thickBot="1">
      <c r="A14" s="144" t="s">
        <v>658</v>
      </c>
      <c r="B14" s="126"/>
      <c r="C14" s="126"/>
      <c r="D14" s="126"/>
      <c r="E14" s="126"/>
      <c r="F14" s="126"/>
      <c r="G14" s="126"/>
      <c r="H14" s="98"/>
    </row>
    <row r="15" spans="1:8" ht="13.5" thickBot="1">
      <c r="A15" s="145" t="s">
        <v>656</v>
      </c>
      <c r="B15" s="146"/>
      <c r="C15" s="146"/>
      <c r="D15" s="146"/>
      <c r="E15" s="146"/>
      <c r="F15" s="146"/>
      <c r="G15" s="146"/>
      <c r="H15" s="100"/>
    </row>
    <row r="16" spans="1:8" ht="12.75">
      <c r="A16" s="135" t="s">
        <v>96</v>
      </c>
      <c r="B16" s="136"/>
      <c r="C16" s="137"/>
      <c r="D16" s="137"/>
      <c r="E16" s="137"/>
      <c r="F16" s="137"/>
      <c r="G16" s="137"/>
      <c r="H16" s="138"/>
    </row>
    <row r="17" spans="1:10" s="22" customFormat="1" ht="38.25">
      <c r="A17" s="80"/>
      <c r="B17" s="80"/>
      <c r="C17" s="6"/>
      <c r="D17" s="7" t="s">
        <v>150</v>
      </c>
      <c r="E17" s="5"/>
      <c r="F17" s="68"/>
      <c r="G17" s="5"/>
      <c r="H17" s="8"/>
      <c r="J17" s="35"/>
    </row>
    <row r="18" spans="1:10" s="22" customFormat="1" ht="15">
      <c r="A18" s="80">
        <v>188</v>
      </c>
      <c r="B18" s="80" t="s">
        <v>475</v>
      </c>
      <c r="C18" s="10" t="s">
        <v>140</v>
      </c>
      <c r="D18" s="11" t="s">
        <v>155</v>
      </c>
      <c r="E18" s="9" t="s">
        <v>78</v>
      </c>
      <c r="F18" s="31">
        <v>15</v>
      </c>
      <c r="G18" s="5"/>
      <c r="H18" s="8"/>
      <c r="J18" s="35"/>
    </row>
    <row r="19" spans="1:8" ht="12.75">
      <c r="A19" s="80">
        <v>189</v>
      </c>
      <c r="B19" s="80" t="s">
        <v>476</v>
      </c>
      <c r="C19" s="10" t="s">
        <v>140</v>
      </c>
      <c r="D19" s="11" t="s">
        <v>97</v>
      </c>
      <c r="E19" s="9" t="s">
        <v>78</v>
      </c>
      <c r="F19" s="31">
        <v>80</v>
      </c>
      <c r="G19" s="31"/>
      <c r="H19" s="14"/>
    </row>
    <row r="20" spans="1:10" ht="12.75">
      <c r="A20" s="80">
        <v>190</v>
      </c>
      <c r="B20" s="80" t="s">
        <v>477</v>
      </c>
      <c r="C20" s="10" t="s">
        <v>140</v>
      </c>
      <c r="D20" s="11" t="s">
        <v>94</v>
      </c>
      <c r="E20" s="9" t="s">
        <v>78</v>
      </c>
      <c r="F20" s="31">
        <v>58</v>
      </c>
      <c r="G20" s="31"/>
      <c r="H20" s="14"/>
      <c r="J20" s="21">
        <f>F20+F19+F18</f>
        <v>153</v>
      </c>
    </row>
    <row r="21" spans="1:8" s="3" customFormat="1" ht="51">
      <c r="A21" s="81"/>
      <c r="B21" s="81"/>
      <c r="C21" s="6"/>
      <c r="D21" s="16" t="s">
        <v>153</v>
      </c>
      <c r="E21" s="15"/>
      <c r="F21" s="69"/>
      <c r="G21" s="33"/>
      <c r="H21" s="27"/>
    </row>
    <row r="22" spans="1:8" ht="12.75">
      <c r="A22" s="80">
        <v>191</v>
      </c>
      <c r="B22" s="80" t="s">
        <v>478</v>
      </c>
      <c r="C22" s="10" t="s">
        <v>140</v>
      </c>
      <c r="D22" s="18" t="s">
        <v>82</v>
      </c>
      <c r="E22" s="9" t="s">
        <v>79</v>
      </c>
      <c r="F22" s="31">
        <v>2</v>
      </c>
      <c r="G22" s="31"/>
      <c r="H22" s="14"/>
    </row>
    <row r="23" spans="1:8" ht="12.75">
      <c r="A23" s="80">
        <v>192</v>
      </c>
      <c r="B23" s="80" t="s">
        <v>479</v>
      </c>
      <c r="C23" s="10" t="s">
        <v>140</v>
      </c>
      <c r="D23" s="18" t="s">
        <v>19</v>
      </c>
      <c r="E23" s="9" t="s">
        <v>79</v>
      </c>
      <c r="F23" s="31">
        <v>1</v>
      </c>
      <c r="G23" s="31"/>
      <c r="H23" s="14"/>
    </row>
    <row r="24" spans="1:8" s="22" customFormat="1" ht="43.5" customHeight="1">
      <c r="A24" s="80"/>
      <c r="B24" s="80"/>
      <c r="C24" s="6"/>
      <c r="D24" s="7" t="s">
        <v>53</v>
      </c>
      <c r="E24" s="5"/>
      <c r="F24" s="68"/>
      <c r="G24" s="5"/>
      <c r="H24" s="8"/>
    </row>
    <row r="25" spans="1:8" ht="13.5" thickBot="1">
      <c r="A25" s="80">
        <v>193</v>
      </c>
      <c r="B25" s="80" t="s">
        <v>480</v>
      </c>
      <c r="C25" s="10" t="s">
        <v>140</v>
      </c>
      <c r="D25" s="11" t="s">
        <v>54</v>
      </c>
      <c r="E25" s="9" t="s">
        <v>79</v>
      </c>
      <c r="F25" s="31">
        <v>6</v>
      </c>
      <c r="G25" s="14"/>
      <c r="H25" s="14"/>
    </row>
    <row r="26" spans="1:8" ht="13.5" thickBot="1">
      <c r="A26" s="139" t="s">
        <v>654</v>
      </c>
      <c r="B26" s="140"/>
      <c r="C26" s="140"/>
      <c r="D26" s="140"/>
      <c r="E26" s="140"/>
      <c r="F26" s="140"/>
      <c r="G26" s="140"/>
      <c r="H26" s="97"/>
    </row>
    <row r="27" spans="1:8" ht="13.5" thickBot="1">
      <c r="A27" s="144" t="s">
        <v>655</v>
      </c>
      <c r="B27" s="126"/>
      <c r="C27" s="126"/>
      <c r="D27" s="126"/>
      <c r="E27" s="126"/>
      <c r="F27" s="126"/>
      <c r="G27" s="126"/>
      <c r="H27" s="98"/>
    </row>
    <row r="28" spans="1:8" ht="13.5" thickBot="1">
      <c r="A28" s="145" t="s">
        <v>656</v>
      </c>
      <c r="B28" s="146"/>
      <c r="C28" s="146"/>
      <c r="D28" s="146"/>
      <c r="E28" s="146"/>
      <c r="F28" s="146"/>
      <c r="G28" s="146"/>
      <c r="H28" s="100"/>
    </row>
    <row r="29" spans="1:8" ht="12.75">
      <c r="A29" s="135" t="s">
        <v>125</v>
      </c>
      <c r="B29" s="136"/>
      <c r="C29" s="137"/>
      <c r="D29" s="137"/>
      <c r="E29" s="137"/>
      <c r="F29" s="137"/>
      <c r="G29" s="137"/>
      <c r="H29" s="138"/>
    </row>
    <row r="30" spans="1:8" s="22" customFormat="1" ht="60" customHeight="1">
      <c r="A30" s="80"/>
      <c r="B30" s="80"/>
      <c r="C30" s="6"/>
      <c r="D30" s="7" t="s">
        <v>64</v>
      </c>
      <c r="E30" s="5"/>
      <c r="F30" s="68"/>
      <c r="G30" s="5"/>
      <c r="H30" s="8"/>
    </row>
    <row r="31" spans="1:10" s="22" customFormat="1" ht="15">
      <c r="A31" s="80">
        <v>194</v>
      </c>
      <c r="B31" s="80" t="s">
        <v>481</v>
      </c>
      <c r="C31" s="10" t="s">
        <v>139</v>
      </c>
      <c r="D31" s="11" t="s">
        <v>7</v>
      </c>
      <c r="E31" s="9" t="s">
        <v>78</v>
      </c>
      <c r="F31" s="31">
        <v>260</v>
      </c>
      <c r="G31" s="5"/>
      <c r="H31" s="8"/>
      <c r="J31" s="72"/>
    </row>
    <row r="32" spans="1:10" ht="12.75">
      <c r="A32" s="80">
        <v>195</v>
      </c>
      <c r="B32" s="80" t="s">
        <v>482</v>
      </c>
      <c r="C32" s="10" t="s">
        <v>139</v>
      </c>
      <c r="D32" s="11" t="s">
        <v>8</v>
      </c>
      <c r="E32" s="9" t="s">
        <v>78</v>
      </c>
      <c r="F32" s="31">
        <v>40</v>
      </c>
      <c r="G32" s="31"/>
      <c r="H32" s="14"/>
      <c r="J32" s="21"/>
    </row>
    <row r="33" spans="1:10" ht="12.75">
      <c r="A33" s="80">
        <v>196</v>
      </c>
      <c r="B33" s="80" t="s">
        <v>483</v>
      </c>
      <c r="C33" s="10" t="s">
        <v>139</v>
      </c>
      <c r="D33" s="11" t="s">
        <v>9</v>
      </c>
      <c r="E33" s="9" t="s">
        <v>78</v>
      </c>
      <c r="F33" s="31">
        <v>14</v>
      </c>
      <c r="G33" s="31"/>
      <c r="H33" s="14"/>
      <c r="J33" s="21"/>
    </row>
    <row r="34" spans="1:10" ht="12.75">
      <c r="A34" s="80">
        <v>197</v>
      </c>
      <c r="B34" s="80" t="s">
        <v>484</v>
      </c>
      <c r="C34" s="10" t="s">
        <v>139</v>
      </c>
      <c r="D34" s="11" t="s">
        <v>17</v>
      </c>
      <c r="E34" s="9" t="s">
        <v>78</v>
      </c>
      <c r="F34" s="31">
        <v>3</v>
      </c>
      <c r="G34" s="31"/>
      <c r="H34" s="14"/>
      <c r="J34" s="21"/>
    </row>
    <row r="35" spans="1:10" ht="12.75">
      <c r="A35" s="80">
        <v>198</v>
      </c>
      <c r="B35" s="80" t="s">
        <v>485</v>
      </c>
      <c r="C35" s="10" t="s">
        <v>139</v>
      </c>
      <c r="D35" s="11" t="s">
        <v>10</v>
      </c>
      <c r="E35" s="9" t="s">
        <v>78</v>
      </c>
      <c r="F35" s="31">
        <v>55</v>
      </c>
      <c r="G35" s="31"/>
      <c r="H35" s="14"/>
      <c r="J35" s="21">
        <f>SUM(F31:F35)</f>
        <v>372</v>
      </c>
    </row>
    <row r="36" spans="1:8" s="3" customFormat="1" ht="15">
      <c r="A36" s="81"/>
      <c r="B36" s="81"/>
      <c r="C36" s="6"/>
      <c r="D36" s="16" t="s">
        <v>127</v>
      </c>
      <c r="E36" s="15"/>
      <c r="F36" s="69"/>
      <c r="G36" s="33"/>
      <c r="H36" s="27"/>
    </row>
    <row r="37" spans="1:8" ht="12.75">
      <c r="A37" s="80">
        <v>199</v>
      </c>
      <c r="B37" s="80" t="s">
        <v>486</v>
      </c>
      <c r="C37" s="10" t="s">
        <v>139</v>
      </c>
      <c r="D37" s="18" t="s">
        <v>11</v>
      </c>
      <c r="E37" s="9" t="s">
        <v>79</v>
      </c>
      <c r="F37" s="31">
        <v>5</v>
      </c>
      <c r="G37" s="31"/>
      <c r="H37" s="14"/>
    </row>
    <row r="38" spans="1:8" ht="12.75">
      <c r="A38" s="80">
        <v>200</v>
      </c>
      <c r="B38" s="80" t="s">
        <v>487</v>
      </c>
      <c r="C38" s="10" t="s">
        <v>139</v>
      </c>
      <c r="D38" s="18" t="s">
        <v>12</v>
      </c>
      <c r="E38" s="9" t="s">
        <v>79</v>
      </c>
      <c r="F38" s="31">
        <v>2</v>
      </c>
      <c r="G38" s="31"/>
      <c r="H38" s="14"/>
    </row>
    <row r="39" spans="1:8" ht="12.75">
      <c r="A39" s="80">
        <v>201</v>
      </c>
      <c r="B39" s="80" t="s">
        <v>488</v>
      </c>
      <c r="C39" s="10" t="s">
        <v>139</v>
      </c>
      <c r="D39" s="18" t="s">
        <v>15</v>
      </c>
      <c r="E39" s="9" t="s">
        <v>79</v>
      </c>
      <c r="F39" s="31">
        <v>1</v>
      </c>
      <c r="G39" s="31"/>
      <c r="H39" s="14"/>
    </row>
    <row r="40" spans="1:8" ht="12.75">
      <c r="A40" s="80">
        <v>202</v>
      </c>
      <c r="B40" s="80" t="s">
        <v>489</v>
      </c>
      <c r="C40" s="10" t="s">
        <v>139</v>
      </c>
      <c r="D40" s="18" t="s">
        <v>13</v>
      </c>
      <c r="E40" s="9" t="s">
        <v>79</v>
      </c>
      <c r="F40" s="31">
        <v>1</v>
      </c>
      <c r="G40" s="31"/>
      <c r="H40" s="14"/>
    </row>
    <row r="41" spans="1:8" ht="12.75">
      <c r="A41" s="80">
        <v>203</v>
      </c>
      <c r="B41" s="80" t="s">
        <v>679</v>
      </c>
      <c r="C41" s="10" t="s">
        <v>139</v>
      </c>
      <c r="D41" s="18" t="s">
        <v>14</v>
      </c>
      <c r="E41" s="9" t="s">
        <v>79</v>
      </c>
      <c r="F41" s="31">
        <v>1</v>
      </c>
      <c r="G41" s="31"/>
      <c r="H41" s="14"/>
    </row>
    <row r="42" spans="1:8" ht="12.75">
      <c r="A42" s="80">
        <v>204</v>
      </c>
      <c r="B42" s="80" t="s">
        <v>680</v>
      </c>
      <c r="C42" s="10" t="s">
        <v>139</v>
      </c>
      <c r="D42" s="18" t="s">
        <v>16</v>
      </c>
      <c r="E42" s="9" t="s">
        <v>79</v>
      </c>
      <c r="F42" s="31">
        <v>6</v>
      </c>
      <c r="G42" s="31"/>
      <c r="H42" s="14"/>
    </row>
    <row r="43" spans="1:8" ht="13.5" thickBot="1">
      <c r="A43" s="80">
        <v>205</v>
      </c>
      <c r="B43" s="80" t="s">
        <v>681</v>
      </c>
      <c r="C43" s="10" t="s">
        <v>139</v>
      </c>
      <c r="D43" s="18" t="s">
        <v>166</v>
      </c>
      <c r="E43" s="9" t="s">
        <v>79</v>
      </c>
      <c r="F43" s="31">
        <v>1</v>
      </c>
      <c r="G43" s="31"/>
      <c r="H43" s="14"/>
    </row>
    <row r="44" spans="1:8" ht="13.5" thickBot="1">
      <c r="A44" s="139" t="s">
        <v>654</v>
      </c>
      <c r="B44" s="140"/>
      <c r="C44" s="140"/>
      <c r="D44" s="140"/>
      <c r="E44" s="140"/>
      <c r="F44" s="140"/>
      <c r="G44" s="140"/>
      <c r="H44" s="97"/>
    </row>
    <row r="45" spans="1:8" ht="13.5" thickBot="1">
      <c r="A45" s="144" t="s">
        <v>658</v>
      </c>
      <c r="B45" s="126"/>
      <c r="C45" s="126"/>
      <c r="D45" s="126"/>
      <c r="E45" s="126"/>
      <c r="F45" s="126"/>
      <c r="G45" s="126"/>
      <c r="H45" s="98"/>
    </row>
    <row r="46" spans="1:8" ht="13.5" thickBot="1">
      <c r="A46" s="145" t="s">
        <v>656</v>
      </c>
      <c r="B46" s="146"/>
      <c r="C46" s="146"/>
      <c r="D46" s="146"/>
      <c r="E46" s="146"/>
      <c r="F46" s="146"/>
      <c r="G46" s="146"/>
      <c r="H46" s="100"/>
    </row>
    <row r="47" spans="1:8" ht="12.75">
      <c r="A47" s="135" t="s">
        <v>5</v>
      </c>
      <c r="B47" s="136"/>
      <c r="C47" s="137"/>
      <c r="D47" s="137"/>
      <c r="E47" s="137"/>
      <c r="F47" s="137"/>
      <c r="G47" s="137"/>
      <c r="H47" s="138"/>
    </row>
    <row r="48" spans="1:8" s="22" customFormat="1" ht="15">
      <c r="A48" s="80"/>
      <c r="B48" s="80"/>
      <c r="C48" s="6"/>
      <c r="D48" s="7" t="s">
        <v>159</v>
      </c>
      <c r="E48" s="5"/>
      <c r="F48" s="68"/>
      <c r="G48" s="5"/>
      <c r="H48" s="8"/>
    </row>
    <row r="49" spans="1:8" ht="25.5">
      <c r="A49" s="80">
        <v>206</v>
      </c>
      <c r="B49" s="80" t="s">
        <v>682</v>
      </c>
      <c r="C49" s="10" t="s">
        <v>308</v>
      </c>
      <c r="D49" s="11" t="s">
        <v>129</v>
      </c>
      <c r="E49" s="9" t="s">
        <v>161</v>
      </c>
      <c r="F49" s="31">
        <v>2127</v>
      </c>
      <c r="G49" s="31"/>
      <c r="H49" s="14"/>
    </row>
    <row r="50" spans="1:8" ht="25.5">
      <c r="A50" s="80">
        <v>207</v>
      </c>
      <c r="B50" s="80" t="s">
        <v>490</v>
      </c>
      <c r="C50" s="10" t="s">
        <v>308</v>
      </c>
      <c r="D50" s="11" t="s">
        <v>68</v>
      </c>
      <c r="E50" s="9" t="s">
        <v>161</v>
      </c>
      <c r="F50" s="31">
        <v>730</v>
      </c>
      <c r="G50" s="31"/>
      <c r="H50" s="14"/>
    </row>
    <row r="51" spans="1:10" ht="25.5">
      <c r="A51" s="80">
        <v>208</v>
      </c>
      <c r="B51" s="80" t="s">
        <v>491</v>
      </c>
      <c r="C51" s="10" t="s">
        <v>308</v>
      </c>
      <c r="D51" s="11" t="s">
        <v>130</v>
      </c>
      <c r="E51" s="9" t="s">
        <v>78</v>
      </c>
      <c r="F51" s="31">
        <v>745</v>
      </c>
      <c r="G51" s="31"/>
      <c r="H51" s="14"/>
      <c r="J51" s="36"/>
    </row>
    <row r="52" spans="1:8" ht="12.75">
      <c r="A52" s="80">
        <v>209</v>
      </c>
      <c r="B52" s="80" t="s">
        <v>492</v>
      </c>
      <c r="C52" s="10" t="s">
        <v>308</v>
      </c>
      <c r="D52" s="11" t="s">
        <v>136</v>
      </c>
      <c r="E52" s="9" t="s">
        <v>78</v>
      </c>
      <c r="F52" s="31">
        <v>554</v>
      </c>
      <c r="G52" s="31"/>
      <c r="H52" s="14"/>
    </row>
    <row r="53" spans="1:8" ht="25.5">
      <c r="A53" s="80">
        <v>210</v>
      </c>
      <c r="B53" s="80" t="s">
        <v>493</v>
      </c>
      <c r="C53" s="10" t="s">
        <v>308</v>
      </c>
      <c r="D53" s="11" t="s">
        <v>689</v>
      </c>
      <c r="E53" s="9" t="s">
        <v>78</v>
      </c>
      <c r="F53" s="31">
        <v>120</v>
      </c>
      <c r="G53" s="31"/>
      <c r="H53" s="64"/>
    </row>
    <row r="54" spans="1:9" ht="16.5" thickBot="1">
      <c r="A54" s="80">
        <v>211</v>
      </c>
      <c r="B54" s="80" t="s">
        <v>683</v>
      </c>
      <c r="C54" s="10" t="s">
        <v>163</v>
      </c>
      <c r="D54" s="11" t="s">
        <v>98</v>
      </c>
      <c r="E54" s="9" t="s">
        <v>161</v>
      </c>
      <c r="F54" s="31">
        <v>2000</v>
      </c>
      <c r="G54" s="31"/>
      <c r="H54" s="64"/>
      <c r="I54" s="21">
        <f>SUM(F49:F50)</f>
        <v>2857</v>
      </c>
    </row>
    <row r="55" spans="1:8" ht="13.5" thickBot="1">
      <c r="A55" s="139" t="s">
        <v>654</v>
      </c>
      <c r="B55" s="140"/>
      <c r="C55" s="140"/>
      <c r="D55" s="140"/>
      <c r="E55" s="140"/>
      <c r="F55" s="140"/>
      <c r="G55" s="140"/>
      <c r="H55" s="97"/>
    </row>
    <row r="56" spans="1:8" ht="13.5" thickBot="1">
      <c r="A56" s="144" t="s">
        <v>655</v>
      </c>
      <c r="B56" s="126"/>
      <c r="C56" s="126"/>
      <c r="D56" s="126"/>
      <c r="E56" s="126"/>
      <c r="F56" s="126"/>
      <c r="G56" s="126"/>
      <c r="H56" s="98"/>
    </row>
    <row r="57" spans="1:8" ht="13.5" thickBot="1">
      <c r="A57" s="147" t="s">
        <v>656</v>
      </c>
      <c r="B57" s="148"/>
      <c r="C57" s="148"/>
      <c r="D57" s="148"/>
      <c r="E57" s="148"/>
      <c r="F57" s="148"/>
      <c r="G57" s="148"/>
      <c r="H57" s="99"/>
    </row>
    <row r="58" spans="1:8" ht="14.25" thickBot="1" thickTop="1">
      <c r="A58" s="149" t="s">
        <v>657</v>
      </c>
      <c r="B58" s="150"/>
      <c r="C58" s="150"/>
      <c r="D58" s="150"/>
      <c r="E58" s="150"/>
      <c r="F58" s="150"/>
      <c r="G58" s="151"/>
      <c r="H58" s="100"/>
    </row>
    <row r="59" spans="1:8" ht="13.5" thickBot="1">
      <c r="A59" s="127" t="s">
        <v>651</v>
      </c>
      <c r="B59" s="128"/>
      <c r="C59" s="128"/>
      <c r="D59" s="128"/>
      <c r="E59" s="128"/>
      <c r="F59" s="128"/>
      <c r="G59" s="141"/>
      <c r="H59" s="100"/>
    </row>
    <row r="60" spans="1:8" ht="13.5" thickBot="1">
      <c r="A60" s="127" t="s">
        <v>652</v>
      </c>
      <c r="B60" s="128"/>
      <c r="C60" s="128"/>
      <c r="D60" s="128"/>
      <c r="E60" s="128"/>
      <c r="F60" s="128"/>
      <c r="G60" s="141"/>
      <c r="H60" s="100"/>
    </row>
    <row r="61" spans="1:8" s="38" customFormat="1" ht="13.5" thickBot="1">
      <c r="A61" s="142" t="s">
        <v>55</v>
      </c>
      <c r="B61" s="143"/>
      <c r="C61" s="143"/>
      <c r="D61" s="143"/>
      <c r="E61" s="143"/>
      <c r="F61" s="143"/>
      <c r="G61" s="143"/>
      <c r="H61" s="67"/>
    </row>
    <row r="62" ht="12.75">
      <c r="H62" s="21"/>
    </row>
    <row r="63" ht="12.75">
      <c r="H63" s="21"/>
    </row>
    <row r="64" ht="12.75">
      <c r="H64" s="21"/>
    </row>
    <row r="65" ht="12.75">
      <c r="H65" s="21"/>
    </row>
    <row r="66" ht="12.75">
      <c r="H66" s="21"/>
    </row>
    <row r="67" ht="12.75">
      <c r="H67" s="21"/>
    </row>
    <row r="68" ht="12.75">
      <c r="H68" s="21"/>
    </row>
    <row r="69" ht="12.75">
      <c r="H69" s="21"/>
    </row>
    <row r="70" ht="12.75">
      <c r="H70" s="21"/>
    </row>
    <row r="71" ht="12.75">
      <c r="H71" s="21"/>
    </row>
    <row r="72" ht="12.75">
      <c r="H72" s="21"/>
    </row>
    <row r="73" ht="12.75">
      <c r="H73" s="21"/>
    </row>
    <row r="74" ht="12.75">
      <c r="H74" s="21"/>
    </row>
    <row r="75" ht="12.75">
      <c r="H75" s="21"/>
    </row>
    <row r="76" ht="12.75">
      <c r="H76" s="21"/>
    </row>
  </sheetData>
  <mergeCells count="22">
    <mergeCell ref="A1:H1"/>
    <mergeCell ref="A47:H47"/>
    <mergeCell ref="A55:G55"/>
    <mergeCell ref="A2:H2"/>
    <mergeCell ref="A5:H5"/>
    <mergeCell ref="A16:H16"/>
    <mergeCell ref="A29:H29"/>
    <mergeCell ref="A13:G13"/>
    <mergeCell ref="A14:G14"/>
    <mergeCell ref="A15:G15"/>
    <mergeCell ref="A26:G26"/>
    <mergeCell ref="A27:G27"/>
    <mergeCell ref="A28:G28"/>
    <mergeCell ref="A44:G44"/>
    <mergeCell ref="A45:G45"/>
    <mergeCell ref="A46:G46"/>
    <mergeCell ref="A56:G56"/>
    <mergeCell ref="A61:G61"/>
    <mergeCell ref="A57:G57"/>
    <mergeCell ref="A58:G58"/>
    <mergeCell ref="A59:G59"/>
    <mergeCell ref="A60:G60"/>
  </mergeCells>
  <printOptions/>
  <pageMargins left="0.56" right="0.2" top="0.56" bottom="0.86" header="0.33" footer="0.5118110236220472"/>
  <pageSetup horizontalDpi="600" verticalDpi="600" orientation="portrait" paperSize="9" r:id="rId1"/>
  <headerFooter alignWithMargins="0">
    <oddHeader>&amp;C&amp;8Inwestycja współfinansowana ze środków pomocowych z Funduszu Spójności</oddHeader>
    <oddFooter>&amp;C&amp;8GOSPODARKA WODNO-ŚCIEKOWA W BĘDZINIE ETAP III - PRZEDMIAR ROBÓT
Kontrakt nr CCI 2004/PL/16/C/PE/001-03&amp;R&amp;P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38"/>
  <sheetViews>
    <sheetView tabSelected="1" view="pageBreakPreview" zoomScale="85" zoomScaleSheetLayoutView="85" workbookViewId="0" topLeftCell="A1">
      <selection activeCell="K20" sqref="K20"/>
    </sheetView>
  </sheetViews>
  <sheetFormatPr defaultColWidth="9.140625" defaultRowHeight="12.75"/>
  <cols>
    <col min="1" max="1" width="5.28125" style="89" bestFit="1" customWidth="1"/>
    <col min="2" max="2" width="10.28125" style="82" bestFit="1" customWidth="1"/>
    <col min="3" max="3" width="10.28125" style="2" customWidth="1"/>
    <col min="4" max="4" width="37.28125" style="20" customWidth="1"/>
    <col min="5" max="5" width="6.7109375" style="2" customWidth="1"/>
    <col min="6" max="6" width="9.421875" style="21" customWidth="1"/>
    <col min="7" max="7" width="9.421875" style="2" customWidth="1"/>
    <col min="8" max="8" width="11.7109375" style="2" customWidth="1"/>
    <col min="9" max="9" width="9.140625" style="2" customWidth="1"/>
    <col min="10" max="10" width="9.28125" style="2" bestFit="1" customWidth="1"/>
    <col min="11" max="11" width="9.140625" style="2" customWidth="1"/>
    <col min="12" max="12" width="24.00390625" style="2" customWidth="1"/>
    <col min="13" max="16384" width="9.140625" style="2" customWidth="1"/>
  </cols>
  <sheetData>
    <row r="1" spans="1:8" ht="53.25" customHeight="1">
      <c r="A1" s="112" t="s">
        <v>110</v>
      </c>
      <c r="B1" s="112"/>
      <c r="C1" s="112"/>
      <c r="D1" s="112"/>
      <c r="E1" s="112"/>
      <c r="F1" s="112"/>
      <c r="G1" s="112"/>
      <c r="H1" s="112"/>
    </row>
    <row r="2" spans="1:8" ht="18.75">
      <c r="A2" s="125" t="s">
        <v>18</v>
      </c>
      <c r="B2" s="125"/>
      <c r="C2" s="125"/>
      <c r="D2" s="125"/>
      <c r="E2" s="125"/>
      <c r="F2" s="125"/>
      <c r="G2" s="125"/>
      <c r="H2" s="125"/>
    </row>
    <row r="3" spans="1:8" s="3" customFormat="1" ht="33.75">
      <c r="A3" s="1" t="s">
        <v>73</v>
      </c>
      <c r="B3" s="1" t="s">
        <v>305</v>
      </c>
      <c r="C3" s="1" t="s">
        <v>74</v>
      </c>
      <c r="D3" s="1" t="s">
        <v>75</v>
      </c>
      <c r="E3" s="1" t="s">
        <v>77</v>
      </c>
      <c r="F3" s="1" t="s">
        <v>76</v>
      </c>
      <c r="G3" s="1" t="s">
        <v>647</v>
      </c>
      <c r="H3" s="1" t="s">
        <v>648</v>
      </c>
    </row>
    <row r="4" spans="1:8" ht="12.75">
      <c r="A4" s="4">
        <v>1</v>
      </c>
      <c r="B4" s="4">
        <v>2</v>
      </c>
      <c r="C4" s="4">
        <v>3</v>
      </c>
      <c r="D4" s="1">
        <v>4</v>
      </c>
      <c r="E4" s="4">
        <v>5</v>
      </c>
      <c r="F4" s="4">
        <v>6</v>
      </c>
      <c r="G4" s="4">
        <v>7</v>
      </c>
      <c r="H4" s="4" t="s">
        <v>304</v>
      </c>
    </row>
    <row r="5" spans="1:8" ht="12.75">
      <c r="A5" s="135" t="s">
        <v>80</v>
      </c>
      <c r="B5" s="136"/>
      <c r="C5" s="137"/>
      <c r="D5" s="137"/>
      <c r="E5" s="137"/>
      <c r="F5" s="137"/>
      <c r="G5" s="137"/>
      <c r="H5" s="138"/>
    </row>
    <row r="6" spans="1:8" ht="15">
      <c r="A6" s="80"/>
      <c r="B6" s="80"/>
      <c r="C6" s="6"/>
      <c r="D6" s="7" t="s">
        <v>208</v>
      </c>
      <c r="E6" s="5"/>
      <c r="F6" s="68"/>
      <c r="G6" s="5"/>
      <c r="H6" s="8"/>
    </row>
    <row r="7" spans="1:8" ht="12.75">
      <c r="A7" s="80">
        <v>212</v>
      </c>
      <c r="B7" s="80" t="s">
        <v>494</v>
      </c>
      <c r="C7" s="10" t="s">
        <v>163</v>
      </c>
      <c r="D7" s="11" t="s">
        <v>209</v>
      </c>
      <c r="E7" s="9" t="s">
        <v>86</v>
      </c>
      <c r="F7" s="39">
        <v>124</v>
      </c>
      <c r="G7" s="14"/>
      <c r="H7" s="14"/>
    </row>
    <row r="8" spans="1:8" ht="25.5">
      <c r="A8" s="80"/>
      <c r="B8" s="80"/>
      <c r="C8" s="6"/>
      <c r="D8" s="7" t="s">
        <v>203</v>
      </c>
      <c r="E8" s="5"/>
      <c r="F8" s="68"/>
      <c r="G8" s="5"/>
      <c r="H8" s="8"/>
    </row>
    <row r="9" spans="1:11" ht="15.75">
      <c r="A9" s="80">
        <v>213</v>
      </c>
      <c r="B9" s="80" t="s">
        <v>495</v>
      </c>
      <c r="C9" s="10" t="s">
        <v>163</v>
      </c>
      <c r="D9" s="11" t="s">
        <v>207</v>
      </c>
      <c r="E9" s="9" t="s">
        <v>161</v>
      </c>
      <c r="F9" s="39">
        <v>30522</v>
      </c>
      <c r="G9" s="14"/>
      <c r="H9" s="14"/>
      <c r="K9" s="21"/>
    </row>
    <row r="10" spans="1:11" ht="12.75">
      <c r="A10" s="80">
        <v>214</v>
      </c>
      <c r="B10" s="80" t="s">
        <v>496</v>
      </c>
      <c r="C10" s="10" t="s">
        <v>163</v>
      </c>
      <c r="D10" s="11" t="s">
        <v>204</v>
      </c>
      <c r="E10" s="9" t="s">
        <v>78</v>
      </c>
      <c r="F10" s="39">
        <v>735</v>
      </c>
      <c r="G10" s="14"/>
      <c r="H10" s="14"/>
      <c r="K10" s="21"/>
    </row>
    <row r="11" spans="1:8" ht="15">
      <c r="A11" s="80"/>
      <c r="B11" s="80"/>
      <c r="C11" s="6"/>
      <c r="D11" s="7" t="s">
        <v>205</v>
      </c>
      <c r="E11" s="5"/>
      <c r="F11" s="68"/>
      <c r="G11" s="5"/>
      <c r="H11" s="8"/>
    </row>
    <row r="12" spans="1:8" ht="13.5" thickBot="1">
      <c r="A12" s="80">
        <v>215</v>
      </c>
      <c r="B12" s="80" t="s">
        <v>497</v>
      </c>
      <c r="C12" s="10" t="s">
        <v>163</v>
      </c>
      <c r="D12" s="11" t="s">
        <v>206</v>
      </c>
      <c r="E12" s="9" t="s">
        <v>78</v>
      </c>
      <c r="F12" s="39">
        <v>1550</v>
      </c>
      <c r="G12" s="14"/>
      <c r="H12" s="14"/>
    </row>
    <row r="13" spans="1:8" ht="13.5" thickBot="1">
      <c r="A13" s="139" t="s">
        <v>654</v>
      </c>
      <c r="B13" s="140"/>
      <c r="C13" s="140"/>
      <c r="D13" s="140"/>
      <c r="E13" s="140"/>
      <c r="F13" s="140"/>
      <c r="G13" s="140"/>
      <c r="H13" s="97"/>
    </row>
    <row r="14" spans="1:8" ht="13.5" thickBot="1">
      <c r="A14" s="144" t="s">
        <v>655</v>
      </c>
      <c r="B14" s="126"/>
      <c r="C14" s="126"/>
      <c r="D14" s="126"/>
      <c r="E14" s="126"/>
      <c r="F14" s="126"/>
      <c r="G14" s="126"/>
      <c r="H14" s="98"/>
    </row>
    <row r="15" spans="1:8" ht="13.5" thickBot="1">
      <c r="A15" s="145" t="s">
        <v>656</v>
      </c>
      <c r="B15" s="146"/>
      <c r="C15" s="146"/>
      <c r="D15" s="146"/>
      <c r="E15" s="146"/>
      <c r="F15" s="146"/>
      <c r="G15" s="146"/>
      <c r="H15" s="100"/>
    </row>
    <row r="16" spans="1:8" ht="12.75">
      <c r="A16" s="135" t="s">
        <v>81</v>
      </c>
      <c r="B16" s="136"/>
      <c r="C16" s="137"/>
      <c r="D16" s="137"/>
      <c r="E16" s="137"/>
      <c r="F16" s="137"/>
      <c r="G16" s="137"/>
      <c r="H16" s="138"/>
    </row>
    <row r="17" spans="1:8" s="22" customFormat="1" ht="38.25">
      <c r="A17" s="80"/>
      <c r="B17" s="80"/>
      <c r="C17" s="6"/>
      <c r="D17" s="7" t="s">
        <v>150</v>
      </c>
      <c r="E17" s="5"/>
      <c r="F17" s="68"/>
      <c r="G17" s="5"/>
      <c r="H17" s="8"/>
    </row>
    <row r="18" spans="1:8" s="22" customFormat="1" ht="15">
      <c r="A18" s="80">
        <v>216</v>
      </c>
      <c r="B18" s="80" t="s">
        <v>498</v>
      </c>
      <c r="C18" s="10" t="s">
        <v>138</v>
      </c>
      <c r="D18" s="11" t="s">
        <v>97</v>
      </c>
      <c r="E18" s="9" t="s">
        <v>78</v>
      </c>
      <c r="F18" s="31">
        <v>208</v>
      </c>
      <c r="G18" s="5"/>
      <c r="H18" s="8"/>
    </row>
    <row r="19" spans="1:10" ht="12.75">
      <c r="A19" s="80">
        <v>217</v>
      </c>
      <c r="B19" s="80" t="s">
        <v>499</v>
      </c>
      <c r="C19" s="10" t="s">
        <v>138</v>
      </c>
      <c r="D19" s="11" t="s">
        <v>94</v>
      </c>
      <c r="E19" s="9" t="s">
        <v>78</v>
      </c>
      <c r="F19" s="31">
        <v>3663</v>
      </c>
      <c r="G19" s="31"/>
      <c r="H19" s="14"/>
      <c r="J19" s="21">
        <f>F19+F20+F18</f>
        <v>5057</v>
      </c>
    </row>
    <row r="20" spans="1:11" ht="12.75">
      <c r="A20" s="80">
        <v>218</v>
      </c>
      <c r="B20" s="80" t="s">
        <v>500</v>
      </c>
      <c r="C20" s="10" t="s">
        <v>138</v>
      </c>
      <c r="D20" s="11" t="s">
        <v>95</v>
      </c>
      <c r="E20" s="9" t="s">
        <v>78</v>
      </c>
      <c r="F20" s="31">
        <v>1186</v>
      </c>
      <c r="G20" s="31"/>
      <c r="H20" s="14"/>
      <c r="J20" s="32">
        <v>195</v>
      </c>
      <c r="K20" s="21">
        <f>J19+J20</f>
        <v>5252</v>
      </c>
    </row>
    <row r="21" spans="1:8" s="3" customFormat="1" ht="51">
      <c r="A21" s="81"/>
      <c r="B21" s="81"/>
      <c r="C21" s="6"/>
      <c r="D21" s="16" t="s">
        <v>153</v>
      </c>
      <c r="E21" s="15"/>
      <c r="F21" s="69"/>
      <c r="G21" s="33"/>
      <c r="H21" s="27"/>
    </row>
    <row r="22" spans="1:8" ht="12.75">
      <c r="A22" s="80">
        <v>219</v>
      </c>
      <c r="B22" s="80" t="s">
        <v>501</v>
      </c>
      <c r="C22" s="10" t="s">
        <v>138</v>
      </c>
      <c r="D22" s="18" t="s">
        <v>82</v>
      </c>
      <c r="E22" s="9" t="s">
        <v>79</v>
      </c>
      <c r="F22" s="31">
        <v>74</v>
      </c>
      <c r="G22" s="31"/>
      <c r="H22" s="14"/>
    </row>
    <row r="23" spans="1:8" ht="12.75">
      <c r="A23" s="80">
        <v>220</v>
      </c>
      <c r="B23" s="80" t="s">
        <v>502</v>
      </c>
      <c r="C23" s="10" t="s">
        <v>138</v>
      </c>
      <c r="D23" s="18" t="s">
        <v>174</v>
      </c>
      <c r="E23" s="9" t="s">
        <v>79</v>
      </c>
      <c r="F23" s="31">
        <v>24</v>
      </c>
      <c r="G23" s="31"/>
      <c r="H23" s="14"/>
    </row>
    <row r="24" spans="1:8" s="22" customFormat="1" ht="56.25" customHeight="1">
      <c r="A24" s="80"/>
      <c r="B24" s="80"/>
      <c r="C24" s="6"/>
      <c r="D24" s="7" t="s">
        <v>144</v>
      </c>
      <c r="E24" s="5"/>
      <c r="F24" s="68"/>
      <c r="G24" s="5"/>
      <c r="H24" s="8"/>
    </row>
    <row r="25" spans="1:8" ht="12.75">
      <c r="A25" s="80">
        <v>221</v>
      </c>
      <c r="B25" s="80" t="s">
        <v>503</v>
      </c>
      <c r="C25" s="10" t="s">
        <v>138</v>
      </c>
      <c r="D25" s="11" t="s">
        <v>640</v>
      </c>
      <c r="E25" s="9" t="s">
        <v>79</v>
      </c>
      <c r="F25" s="31">
        <v>245</v>
      </c>
      <c r="G25" s="31"/>
      <c r="H25" s="14"/>
    </row>
    <row r="26" spans="1:8" s="22" customFormat="1" ht="38.25">
      <c r="A26" s="80"/>
      <c r="B26" s="80"/>
      <c r="C26" s="6"/>
      <c r="D26" s="7" t="s">
        <v>145</v>
      </c>
      <c r="E26" s="5"/>
      <c r="F26" s="68"/>
      <c r="G26" s="5"/>
      <c r="H26" s="8"/>
    </row>
    <row r="27" spans="1:8" ht="12.75">
      <c r="A27" s="80">
        <v>222</v>
      </c>
      <c r="B27" s="80" t="s">
        <v>504</v>
      </c>
      <c r="C27" s="10" t="s">
        <v>156</v>
      </c>
      <c r="D27" s="11" t="s">
        <v>175</v>
      </c>
      <c r="E27" s="9" t="s">
        <v>78</v>
      </c>
      <c r="F27" s="31">
        <v>195</v>
      </c>
      <c r="G27" s="14"/>
      <c r="H27" s="14"/>
    </row>
    <row r="28" spans="1:10" s="22" customFormat="1" ht="25.5">
      <c r="A28" s="80"/>
      <c r="B28" s="80"/>
      <c r="C28" s="6"/>
      <c r="D28" s="7" t="s">
        <v>178</v>
      </c>
      <c r="E28" s="5"/>
      <c r="F28" s="68"/>
      <c r="G28" s="5"/>
      <c r="H28" s="8"/>
      <c r="J28" s="34"/>
    </row>
    <row r="29" spans="1:8" ht="12.75">
      <c r="A29" s="80">
        <v>223</v>
      </c>
      <c r="B29" s="80" t="s">
        <v>505</v>
      </c>
      <c r="C29" s="10" t="s">
        <v>156</v>
      </c>
      <c r="D29" s="11" t="s">
        <v>179</v>
      </c>
      <c r="E29" s="9" t="s">
        <v>78</v>
      </c>
      <c r="F29" s="31">
        <f>ROUND(58,0)</f>
        <v>58</v>
      </c>
      <c r="G29" s="14"/>
      <c r="H29" s="14"/>
    </row>
    <row r="30" spans="1:8" s="22" customFormat="1" ht="53.25" customHeight="1">
      <c r="A30" s="80"/>
      <c r="B30" s="80"/>
      <c r="C30" s="6"/>
      <c r="D30" s="7" t="s">
        <v>0</v>
      </c>
      <c r="E30" s="5"/>
      <c r="F30" s="68"/>
      <c r="G30" s="5"/>
      <c r="H30" s="8"/>
    </row>
    <row r="31" spans="1:8" ht="63.75">
      <c r="A31" s="80">
        <v>224</v>
      </c>
      <c r="B31" s="80" t="s">
        <v>506</v>
      </c>
      <c r="C31" s="10" t="s">
        <v>156</v>
      </c>
      <c r="D31" s="11" t="s">
        <v>263</v>
      </c>
      <c r="E31" s="9" t="s">
        <v>79</v>
      </c>
      <c r="F31" s="31">
        <f>ROUND(1,0)</f>
        <v>1</v>
      </c>
      <c r="G31" s="14"/>
      <c r="H31" s="14"/>
    </row>
    <row r="32" spans="1:8" ht="25.5">
      <c r="A32" s="80">
        <v>225</v>
      </c>
      <c r="B32" s="80" t="s">
        <v>507</v>
      </c>
      <c r="C32" s="10" t="s">
        <v>156</v>
      </c>
      <c r="D32" s="11" t="s">
        <v>262</v>
      </c>
      <c r="E32" s="9" t="s">
        <v>78</v>
      </c>
      <c r="F32" s="31">
        <v>83</v>
      </c>
      <c r="G32" s="14"/>
      <c r="H32" s="14"/>
    </row>
    <row r="33" spans="1:8" s="3" customFormat="1" ht="51">
      <c r="A33" s="81"/>
      <c r="B33" s="81"/>
      <c r="C33" s="6"/>
      <c r="D33" s="16" t="s">
        <v>153</v>
      </c>
      <c r="E33" s="15"/>
      <c r="F33" s="69"/>
      <c r="G33" s="33"/>
      <c r="H33" s="27"/>
    </row>
    <row r="34" spans="1:8" ht="25.5">
      <c r="A34" s="80">
        <v>226</v>
      </c>
      <c r="B34" s="80" t="s">
        <v>508</v>
      </c>
      <c r="C34" s="10" t="s">
        <v>156</v>
      </c>
      <c r="D34" s="18" t="s">
        <v>176</v>
      </c>
      <c r="E34" s="9" t="s">
        <v>79</v>
      </c>
      <c r="F34" s="31">
        <v>1</v>
      </c>
      <c r="G34" s="31"/>
      <c r="H34" s="14"/>
    </row>
    <row r="35" spans="1:8" ht="25.5">
      <c r="A35" s="80">
        <v>227</v>
      </c>
      <c r="B35" s="80" t="s">
        <v>509</v>
      </c>
      <c r="C35" s="10" t="s">
        <v>156</v>
      </c>
      <c r="D35" s="18" t="s">
        <v>177</v>
      </c>
      <c r="E35" s="9" t="s">
        <v>79</v>
      </c>
      <c r="F35" s="31">
        <v>1</v>
      </c>
      <c r="G35" s="31"/>
      <c r="H35" s="14"/>
    </row>
    <row r="36" spans="1:8" ht="25.5">
      <c r="A36" s="83"/>
      <c r="B36" s="83"/>
      <c r="C36" s="6"/>
      <c r="D36" s="7" t="s">
        <v>197</v>
      </c>
      <c r="E36" s="5"/>
      <c r="F36" s="68"/>
      <c r="G36" s="71"/>
      <c r="H36" s="14"/>
    </row>
    <row r="37" spans="1:8" ht="12.75">
      <c r="A37" s="83">
        <v>228</v>
      </c>
      <c r="B37" s="80" t="s">
        <v>510</v>
      </c>
      <c r="C37" s="10" t="s">
        <v>138</v>
      </c>
      <c r="D37" s="11" t="s">
        <v>199</v>
      </c>
      <c r="E37" s="9" t="s">
        <v>78</v>
      </c>
      <c r="F37" s="31">
        <v>343</v>
      </c>
      <c r="G37" s="31"/>
      <c r="H37" s="14"/>
    </row>
    <row r="38" spans="1:8" ht="13.5" thickBot="1">
      <c r="A38" s="139" t="s">
        <v>654</v>
      </c>
      <c r="B38" s="140"/>
      <c r="C38" s="140"/>
      <c r="D38" s="140"/>
      <c r="E38" s="140"/>
      <c r="F38" s="140"/>
      <c r="G38" s="159"/>
      <c r="H38" s="160"/>
    </row>
    <row r="39" spans="1:8" ht="13.5" thickBot="1">
      <c r="A39" s="144" t="s">
        <v>658</v>
      </c>
      <c r="B39" s="126"/>
      <c r="C39" s="126"/>
      <c r="D39" s="126"/>
      <c r="E39" s="126"/>
      <c r="F39" s="126"/>
      <c r="G39" s="126"/>
      <c r="H39" s="98"/>
    </row>
    <row r="40" spans="1:8" ht="13.5" thickBot="1">
      <c r="A40" s="145" t="s">
        <v>656</v>
      </c>
      <c r="B40" s="146"/>
      <c r="C40" s="146"/>
      <c r="D40" s="146"/>
      <c r="E40" s="146"/>
      <c r="F40" s="146"/>
      <c r="G40" s="146"/>
      <c r="H40" s="100"/>
    </row>
    <row r="41" spans="1:8" ht="12.75">
      <c r="A41" s="135" t="s">
        <v>96</v>
      </c>
      <c r="B41" s="136"/>
      <c r="C41" s="137"/>
      <c r="D41" s="137"/>
      <c r="E41" s="137"/>
      <c r="F41" s="137"/>
      <c r="G41" s="137"/>
      <c r="H41" s="138"/>
    </row>
    <row r="42" spans="1:10" s="22" customFormat="1" ht="63.75" customHeight="1">
      <c r="A42" s="80"/>
      <c r="B42" s="80"/>
      <c r="C42" s="6"/>
      <c r="D42" s="7" t="s">
        <v>180</v>
      </c>
      <c r="E42" s="5"/>
      <c r="F42" s="68"/>
      <c r="G42" s="5"/>
      <c r="H42" s="8"/>
      <c r="J42" s="35"/>
    </row>
    <row r="43" spans="1:10" s="22" customFormat="1" ht="15">
      <c r="A43" s="80">
        <v>229</v>
      </c>
      <c r="B43" s="80" t="s">
        <v>511</v>
      </c>
      <c r="C43" s="10" t="s">
        <v>140</v>
      </c>
      <c r="D43" s="11" t="s">
        <v>181</v>
      </c>
      <c r="E43" s="9" t="s">
        <v>78</v>
      </c>
      <c r="F43" s="31">
        <v>151</v>
      </c>
      <c r="G43" s="5"/>
      <c r="H43" s="8"/>
      <c r="J43" s="35"/>
    </row>
    <row r="44" spans="1:10" s="22" customFormat="1" ht="38.25">
      <c r="A44" s="80"/>
      <c r="B44" s="80"/>
      <c r="C44" s="6"/>
      <c r="D44" s="7" t="s">
        <v>150</v>
      </c>
      <c r="E44" s="5"/>
      <c r="F44" s="68"/>
      <c r="G44" s="5"/>
      <c r="H44" s="8"/>
      <c r="J44" s="35"/>
    </row>
    <row r="45" spans="1:10" s="22" customFormat="1" ht="15">
      <c r="A45" s="80">
        <v>230</v>
      </c>
      <c r="B45" s="80" t="s">
        <v>512</v>
      </c>
      <c r="C45" s="10" t="s">
        <v>140</v>
      </c>
      <c r="D45" s="11" t="s">
        <v>169</v>
      </c>
      <c r="E45" s="9" t="s">
        <v>78</v>
      </c>
      <c r="F45" s="31">
        <v>256</v>
      </c>
      <c r="G45" s="5"/>
      <c r="H45" s="8"/>
      <c r="J45" s="35"/>
    </row>
    <row r="46" spans="1:10" s="22" customFormat="1" ht="15">
      <c r="A46" s="80">
        <v>231</v>
      </c>
      <c r="B46" s="80" t="s">
        <v>513</v>
      </c>
      <c r="C46" s="10" t="s">
        <v>140</v>
      </c>
      <c r="D46" s="11" t="s">
        <v>164</v>
      </c>
      <c r="E46" s="9" t="s">
        <v>78</v>
      </c>
      <c r="F46" s="31">
        <v>574</v>
      </c>
      <c r="G46" s="5"/>
      <c r="H46" s="8"/>
      <c r="J46" s="35"/>
    </row>
    <row r="47" spans="1:10" s="22" customFormat="1" ht="15">
      <c r="A47" s="80">
        <v>232</v>
      </c>
      <c r="B47" s="80" t="s">
        <v>514</v>
      </c>
      <c r="C47" s="10" t="s">
        <v>140</v>
      </c>
      <c r="D47" s="11" t="s">
        <v>155</v>
      </c>
      <c r="E47" s="9" t="s">
        <v>78</v>
      </c>
      <c r="F47" s="31">
        <v>385</v>
      </c>
      <c r="G47" s="5"/>
      <c r="H47" s="8"/>
      <c r="J47" s="35"/>
    </row>
    <row r="48" spans="1:8" ht="12.75">
      <c r="A48" s="80">
        <v>233</v>
      </c>
      <c r="B48" s="80" t="s">
        <v>515</v>
      </c>
      <c r="C48" s="10" t="s">
        <v>140</v>
      </c>
      <c r="D48" s="11" t="s">
        <v>97</v>
      </c>
      <c r="E48" s="9" t="s">
        <v>78</v>
      </c>
      <c r="F48" s="31">
        <v>2400</v>
      </c>
      <c r="G48" s="31"/>
      <c r="H48" s="14"/>
    </row>
    <row r="49" spans="1:10" ht="12.75">
      <c r="A49" s="80">
        <v>234</v>
      </c>
      <c r="B49" s="80" t="s">
        <v>516</v>
      </c>
      <c r="C49" s="10" t="s">
        <v>140</v>
      </c>
      <c r="D49" s="11" t="s">
        <v>94</v>
      </c>
      <c r="E49" s="9" t="s">
        <v>78</v>
      </c>
      <c r="F49" s="31">
        <v>1726</v>
      </c>
      <c r="G49" s="31"/>
      <c r="H49" s="14"/>
      <c r="J49" s="21">
        <f>F43+F45+F46+F47+F48+F49</f>
        <v>5492</v>
      </c>
    </row>
    <row r="50" spans="1:8" s="3" customFormat="1" ht="51">
      <c r="A50" s="81"/>
      <c r="B50" s="81"/>
      <c r="C50" s="6"/>
      <c r="D50" s="16" t="s">
        <v>153</v>
      </c>
      <c r="E50" s="15"/>
      <c r="F50" s="69"/>
      <c r="G50" s="33"/>
      <c r="H50" s="27"/>
    </row>
    <row r="51" spans="1:8" ht="12.75">
      <c r="A51" s="80">
        <v>235</v>
      </c>
      <c r="B51" s="80" t="s">
        <v>517</v>
      </c>
      <c r="C51" s="10" t="s">
        <v>140</v>
      </c>
      <c r="D51" s="18" t="s">
        <v>82</v>
      </c>
      <c r="E51" s="9" t="s">
        <v>79</v>
      </c>
      <c r="F51" s="31">
        <v>96</v>
      </c>
      <c r="G51" s="31"/>
      <c r="H51" s="14"/>
    </row>
    <row r="52" spans="1:8" ht="12.75">
      <c r="A52" s="80">
        <v>236</v>
      </c>
      <c r="B52" s="80" t="s">
        <v>518</v>
      </c>
      <c r="C52" s="10" t="s">
        <v>140</v>
      </c>
      <c r="D52" s="18" t="s">
        <v>165</v>
      </c>
      <c r="E52" s="9" t="s">
        <v>79</v>
      </c>
      <c r="F52" s="31">
        <v>11</v>
      </c>
      <c r="G52" s="31"/>
      <c r="H52" s="14"/>
    </row>
    <row r="53" spans="1:8" s="22" customFormat="1" ht="48.75" customHeight="1">
      <c r="A53" s="80"/>
      <c r="B53" s="80"/>
      <c r="C53" s="6"/>
      <c r="D53" s="7" t="s">
        <v>144</v>
      </c>
      <c r="E53" s="5"/>
      <c r="F53" s="68"/>
      <c r="G53" s="5"/>
      <c r="H53" s="8"/>
    </row>
    <row r="54" spans="1:8" ht="12.75">
      <c r="A54" s="80">
        <v>237</v>
      </c>
      <c r="B54" s="80" t="s">
        <v>519</v>
      </c>
      <c r="C54" s="10" t="s">
        <v>140</v>
      </c>
      <c r="D54" s="11" t="s">
        <v>640</v>
      </c>
      <c r="E54" s="9" t="s">
        <v>79</v>
      </c>
      <c r="F54" s="31">
        <v>226</v>
      </c>
      <c r="G54" s="31"/>
      <c r="H54" s="14"/>
    </row>
    <row r="55" spans="1:8" s="22" customFormat="1" ht="46.5" customHeight="1">
      <c r="A55" s="80"/>
      <c r="B55" s="80"/>
      <c r="C55" s="6"/>
      <c r="D55" s="7" t="s">
        <v>182</v>
      </c>
      <c r="E55" s="5"/>
      <c r="F55" s="68"/>
      <c r="G55" s="5"/>
      <c r="H55" s="8"/>
    </row>
    <row r="56" spans="1:8" s="22" customFormat="1" ht="15">
      <c r="A56" s="80">
        <v>238</v>
      </c>
      <c r="B56" s="80" t="s">
        <v>520</v>
      </c>
      <c r="C56" s="10" t="s">
        <v>140</v>
      </c>
      <c r="D56" s="11" t="s">
        <v>154</v>
      </c>
      <c r="E56" s="9" t="s">
        <v>79</v>
      </c>
      <c r="F56" s="31">
        <v>144</v>
      </c>
      <c r="G56" s="5"/>
      <c r="H56" s="8"/>
    </row>
    <row r="57" spans="1:8" s="3" customFormat="1" ht="38.25">
      <c r="A57" s="81"/>
      <c r="B57" s="81"/>
      <c r="C57" s="6"/>
      <c r="D57" s="7" t="s">
        <v>183</v>
      </c>
      <c r="E57" s="15"/>
      <c r="F57" s="69"/>
      <c r="G57" s="33"/>
      <c r="H57" s="27"/>
    </row>
    <row r="58" spans="1:8" ht="25.5">
      <c r="A58" s="80">
        <v>239</v>
      </c>
      <c r="B58" s="80" t="s">
        <v>521</v>
      </c>
      <c r="C58" s="10" t="s">
        <v>140</v>
      </c>
      <c r="D58" s="11" t="s">
        <v>184</v>
      </c>
      <c r="E58" s="9" t="s">
        <v>79</v>
      </c>
      <c r="F58" s="31">
        <f>ROUND(1,0)</f>
        <v>1</v>
      </c>
      <c r="G58" s="14"/>
      <c r="H58" s="14"/>
    </row>
    <row r="59" spans="1:8" ht="25.5">
      <c r="A59" s="80">
        <v>240</v>
      </c>
      <c r="B59" s="80" t="s">
        <v>522</v>
      </c>
      <c r="C59" s="10" t="s">
        <v>140</v>
      </c>
      <c r="D59" s="11" t="s">
        <v>185</v>
      </c>
      <c r="E59" s="9" t="s">
        <v>79</v>
      </c>
      <c r="F59" s="31">
        <f>ROUND(1,0)</f>
        <v>1</v>
      </c>
      <c r="G59" s="14"/>
      <c r="H59" s="14"/>
    </row>
    <row r="60" spans="1:8" ht="12.75">
      <c r="A60" s="80">
        <v>241</v>
      </c>
      <c r="B60" s="80" t="s">
        <v>523</v>
      </c>
      <c r="C60" s="10" t="s">
        <v>140</v>
      </c>
      <c r="D60" s="11" t="s">
        <v>186</v>
      </c>
      <c r="E60" s="9" t="s">
        <v>79</v>
      </c>
      <c r="F60" s="31">
        <f>ROUND(1,0)</f>
        <v>1</v>
      </c>
      <c r="G60" s="14"/>
      <c r="H60" s="14"/>
    </row>
    <row r="61" spans="1:8" ht="25.5">
      <c r="A61" s="83"/>
      <c r="B61" s="83"/>
      <c r="C61" s="6"/>
      <c r="D61" s="7" t="s">
        <v>197</v>
      </c>
      <c r="E61" s="5"/>
      <c r="F61" s="68"/>
      <c r="G61" s="73"/>
      <c r="H61" s="70"/>
    </row>
    <row r="62" spans="1:8" ht="12.75">
      <c r="A62" s="83">
        <v>242</v>
      </c>
      <c r="B62" s="80" t="s">
        <v>524</v>
      </c>
      <c r="C62" s="10" t="s">
        <v>140</v>
      </c>
      <c r="D62" s="11" t="s">
        <v>198</v>
      </c>
      <c r="E62" s="9" t="s">
        <v>78</v>
      </c>
      <c r="F62" s="31">
        <v>3</v>
      </c>
      <c r="G62" s="73"/>
      <c r="H62" s="70"/>
    </row>
    <row r="63" spans="1:8" ht="12.75">
      <c r="A63" s="83">
        <v>243</v>
      </c>
      <c r="B63" s="80" t="s">
        <v>525</v>
      </c>
      <c r="C63" s="10" t="s">
        <v>140</v>
      </c>
      <c r="D63" s="11" t="s">
        <v>201</v>
      </c>
      <c r="E63" s="9" t="s">
        <v>78</v>
      </c>
      <c r="F63" s="31">
        <v>3</v>
      </c>
      <c r="G63" s="73"/>
      <c r="H63" s="70"/>
    </row>
    <row r="64" spans="1:8" ht="12.75">
      <c r="A64" s="83">
        <v>244</v>
      </c>
      <c r="B64" s="80" t="s">
        <v>526</v>
      </c>
      <c r="C64" s="10" t="s">
        <v>140</v>
      </c>
      <c r="D64" s="11" t="s">
        <v>202</v>
      </c>
      <c r="E64" s="9" t="s">
        <v>78</v>
      </c>
      <c r="F64" s="31">
        <v>31</v>
      </c>
      <c r="G64" s="73"/>
      <c r="H64" s="70"/>
    </row>
    <row r="65" spans="1:8" ht="13.5" thickBot="1">
      <c r="A65" s="83">
        <v>245</v>
      </c>
      <c r="B65" s="80" t="s">
        <v>527</v>
      </c>
      <c r="C65" s="10" t="s">
        <v>140</v>
      </c>
      <c r="D65" s="11" t="s">
        <v>199</v>
      </c>
      <c r="E65" s="9" t="s">
        <v>78</v>
      </c>
      <c r="F65" s="31">
        <v>236</v>
      </c>
      <c r="G65" s="73"/>
      <c r="H65" s="70"/>
    </row>
    <row r="66" spans="1:8" ht="13.5" thickBot="1">
      <c r="A66" s="139" t="s">
        <v>654</v>
      </c>
      <c r="B66" s="140"/>
      <c r="C66" s="140"/>
      <c r="D66" s="140"/>
      <c r="E66" s="140"/>
      <c r="F66" s="140"/>
      <c r="G66" s="140"/>
      <c r="H66" s="97"/>
    </row>
    <row r="67" spans="1:8" ht="13.5" thickBot="1">
      <c r="A67" s="144" t="s">
        <v>655</v>
      </c>
      <c r="B67" s="126"/>
      <c r="C67" s="126"/>
      <c r="D67" s="126"/>
      <c r="E67" s="126"/>
      <c r="F67" s="126"/>
      <c r="G67" s="126"/>
      <c r="H67" s="98"/>
    </row>
    <row r="68" spans="1:8" ht="13.5" thickBot="1">
      <c r="A68" s="145" t="s">
        <v>656</v>
      </c>
      <c r="B68" s="146"/>
      <c r="C68" s="146"/>
      <c r="D68" s="146"/>
      <c r="E68" s="146"/>
      <c r="F68" s="146"/>
      <c r="G68" s="146"/>
      <c r="H68" s="100"/>
    </row>
    <row r="69" spans="1:8" ht="12.75">
      <c r="A69" s="135" t="s">
        <v>125</v>
      </c>
      <c r="B69" s="136"/>
      <c r="C69" s="137"/>
      <c r="D69" s="137"/>
      <c r="E69" s="137"/>
      <c r="F69" s="137"/>
      <c r="G69" s="137"/>
      <c r="H69" s="138"/>
    </row>
    <row r="70" spans="1:8" s="22" customFormat="1" ht="51">
      <c r="A70" s="80"/>
      <c r="B70" s="80"/>
      <c r="C70" s="6"/>
      <c r="D70" s="7" t="s">
        <v>191</v>
      </c>
      <c r="E70" s="5"/>
      <c r="F70" s="68"/>
      <c r="G70" s="5"/>
      <c r="H70" s="8"/>
    </row>
    <row r="71" spans="1:10" s="22" customFormat="1" ht="15">
      <c r="A71" s="80">
        <v>246</v>
      </c>
      <c r="B71" s="80" t="s">
        <v>528</v>
      </c>
      <c r="C71" s="10" t="s">
        <v>139</v>
      </c>
      <c r="D71" s="11" t="s">
        <v>187</v>
      </c>
      <c r="E71" s="9" t="s">
        <v>78</v>
      </c>
      <c r="F71" s="31">
        <v>630</v>
      </c>
      <c r="G71" s="5"/>
      <c r="H71" s="8"/>
      <c r="J71" s="72">
        <f>F71+F72+F76</f>
        <v>5986</v>
      </c>
    </row>
    <row r="72" spans="1:10" ht="12.75">
      <c r="A72" s="80">
        <v>247</v>
      </c>
      <c r="B72" s="80" t="s">
        <v>529</v>
      </c>
      <c r="C72" s="10" t="s">
        <v>139</v>
      </c>
      <c r="D72" s="11" t="s">
        <v>188</v>
      </c>
      <c r="E72" s="9" t="s">
        <v>78</v>
      </c>
      <c r="F72" s="31">
        <f>456+3980</f>
        <v>4436</v>
      </c>
      <c r="G72" s="31"/>
      <c r="H72" s="14"/>
      <c r="J72" s="21"/>
    </row>
    <row r="73" spans="1:10" ht="12.75">
      <c r="A73" s="80">
        <v>248</v>
      </c>
      <c r="B73" s="80" t="s">
        <v>530</v>
      </c>
      <c r="C73" s="10" t="s">
        <v>139</v>
      </c>
      <c r="D73" s="11" t="s">
        <v>189</v>
      </c>
      <c r="E73" s="9" t="s">
        <v>78</v>
      </c>
      <c r="F73" s="31">
        <v>179</v>
      </c>
      <c r="G73" s="31"/>
      <c r="H73" s="14"/>
      <c r="J73" s="21"/>
    </row>
    <row r="74" spans="1:10" ht="12.75">
      <c r="A74" s="80">
        <v>249</v>
      </c>
      <c r="B74" s="80" t="s">
        <v>531</v>
      </c>
      <c r="C74" s="10" t="s">
        <v>139</v>
      </c>
      <c r="D74" s="11" t="s">
        <v>190</v>
      </c>
      <c r="E74" s="9" t="s">
        <v>78</v>
      </c>
      <c r="F74" s="31">
        <v>100</v>
      </c>
      <c r="G74" s="31"/>
      <c r="H74" s="14"/>
      <c r="J74" s="21"/>
    </row>
    <row r="75" spans="1:10" ht="12.75">
      <c r="A75" s="80">
        <v>250</v>
      </c>
      <c r="B75" s="80" t="s">
        <v>532</v>
      </c>
      <c r="C75" s="10" t="s">
        <v>139</v>
      </c>
      <c r="D75" s="11" t="s">
        <v>17</v>
      </c>
      <c r="E75" s="9" t="s">
        <v>78</v>
      </c>
      <c r="F75" s="31">
        <v>21</v>
      </c>
      <c r="G75" s="31"/>
      <c r="H75" s="14"/>
      <c r="J75" s="21">
        <f>SUM(F71:F76)</f>
        <v>6286</v>
      </c>
    </row>
    <row r="76" spans="1:10" ht="12.75">
      <c r="A76" s="80">
        <v>251</v>
      </c>
      <c r="B76" s="80" t="s">
        <v>533</v>
      </c>
      <c r="C76" s="10" t="s">
        <v>139</v>
      </c>
      <c r="D76" s="11" t="s">
        <v>10</v>
      </c>
      <c r="E76" s="9" t="s">
        <v>78</v>
      </c>
      <c r="F76" s="31">
        <v>920</v>
      </c>
      <c r="G76" s="31"/>
      <c r="H76" s="14"/>
      <c r="J76" s="21">
        <f>F76/2</f>
        <v>460</v>
      </c>
    </row>
    <row r="77" spans="1:10" s="3" customFormat="1" ht="15">
      <c r="A77" s="81"/>
      <c r="B77" s="81"/>
      <c r="C77" s="6"/>
      <c r="D77" s="16" t="s">
        <v>127</v>
      </c>
      <c r="E77" s="15"/>
      <c r="F77" s="69"/>
      <c r="G77" s="33"/>
      <c r="H77" s="27"/>
      <c r="J77" s="72">
        <f>J75-J76</f>
        <v>5826</v>
      </c>
    </row>
    <row r="78" spans="1:10" ht="12.75">
      <c r="A78" s="80">
        <v>252</v>
      </c>
      <c r="B78" s="80" t="s">
        <v>534</v>
      </c>
      <c r="C78" s="10" t="s">
        <v>139</v>
      </c>
      <c r="D78" s="18" t="s">
        <v>192</v>
      </c>
      <c r="E78" s="9" t="s">
        <v>79</v>
      </c>
      <c r="F78" s="31">
        <v>4</v>
      </c>
      <c r="G78" s="31"/>
      <c r="H78" s="14"/>
      <c r="J78" s="21"/>
    </row>
    <row r="79" spans="1:8" ht="12.75">
      <c r="A79" s="80">
        <v>253</v>
      </c>
      <c r="B79" s="80" t="s">
        <v>535</v>
      </c>
      <c r="C79" s="10" t="s">
        <v>139</v>
      </c>
      <c r="D79" s="18" t="s">
        <v>65</v>
      </c>
      <c r="E79" s="9" t="s">
        <v>79</v>
      </c>
      <c r="F79" s="31">
        <v>37</v>
      </c>
      <c r="G79" s="31"/>
      <c r="H79" s="14"/>
    </row>
    <row r="80" spans="1:8" ht="12.75">
      <c r="A80" s="80">
        <v>254</v>
      </c>
      <c r="B80" s="80" t="s">
        <v>536</v>
      </c>
      <c r="C80" s="10" t="s">
        <v>139</v>
      </c>
      <c r="D80" s="18" t="s">
        <v>193</v>
      </c>
      <c r="E80" s="9" t="s">
        <v>79</v>
      </c>
      <c r="F80" s="31">
        <v>2</v>
      </c>
      <c r="G80" s="31"/>
      <c r="H80" s="14"/>
    </row>
    <row r="81" spans="1:8" ht="12.75">
      <c r="A81" s="80">
        <v>255</v>
      </c>
      <c r="B81" s="80" t="s">
        <v>537</v>
      </c>
      <c r="C81" s="10" t="s">
        <v>139</v>
      </c>
      <c r="D81" s="18" t="s">
        <v>12</v>
      </c>
      <c r="E81" s="9" t="s">
        <v>79</v>
      </c>
      <c r="F81" s="31">
        <v>32</v>
      </c>
      <c r="G81" s="31"/>
      <c r="H81" s="14"/>
    </row>
    <row r="82" spans="1:8" ht="12.75">
      <c r="A82" s="80">
        <v>256</v>
      </c>
      <c r="B82" s="80" t="s">
        <v>538</v>
      </c>
      <c r="C82" s="10" t="s">
        <v>139</v>
      </c>
      <c r="D82" s="18" t="s">
        <v>15</v>
      </c>
      <c r="E82" s="9" t="s">
        <v>79</v>
      </c>
      <c r="F82" s="31">
        <v>2</v>
      </c>
      <c r="G82" s="31"/>
      <c r="H82" s="14"/>
    </row>
    <row r="83" spans="1:8" ht="12.75">
      <c r="A83" s="80">
        <v>257</v>
      </c>
      <c r="B83" s="80" t="s">
        <v>539</v>
      </c>
      <c r="C83" s="10" t="s">
        <v>139</v>
      </c>
      <c r="D83" s="18" t="s">
        <v>16</v>
      </c>
      <c r="E83" s="9" t="s">
        <v>79</v>
      </c>
      <c r="F83" s="31">
        <v>250</v>
      </c>
      <c r="G83" s="31"/>
      <c r="H83" s="14"/>
    </row>
    <row r="84" spans="1:8" ht="12.75">
      <c r="A84" s="80">
        <v>258</v>
      </c>
      <c r="B84" s="80" t="s">
        <v>540</v>
      </c>
      <c r="C84" s="10" t="s">
        <v>139</v>
      </c>
      <c r="D84" s="18" t="s">
        <v>166</v>
      </c>
      <c r="E84" s="9" t="s">
        <v>79</v>
      </c>
      <c r="F84" s="31">
        <v>30</v>
      </c>
      <c r="G84" s="31"/>
      <c r="H84" s="14"/>
    </row>
    <row r="85" spans="1:8" ht="12.75">
      <c r="A85" s="80">
        <v>259</v>
      </c>
      <c r="B85" s="80" t="s">
        <v>541</v>
      </c>
      <c r="C85" s="10" t="s">
        <v>139</v>
      </c>
      <c r="D85" s="18" t="s">
        <v>194</v>
      </c>
      <c r="E85" s="9" t="s">
        <v>79</v>
      </c>
      <c r="F85" s="31">
        <v>9</v>
      </c>
      <c r="G85" s="71"/>
      <c r="H85" s="14"/>
    </row>
    <row r="86" spans="1:8" ht="12.75">
      <c r="A86" s="80">
        <v>260</v>
      </c>
      <c r="B86" s="80" t="s">
        <v>542</v>
      </c>
      <c r="C86" s="10" t="s">
        <v>139</v>
      </c>
      <c r="D86" s="18" t="s">
        <v>195</v>
      </c>
      <c r="E86" s="9" t="s">
        <v>79</v>
      </c>
      <c r="F86" s="31">
        <v>1</v>
      </c>
      <c r="G86" s="71"/>
      <c r="H86" s="14"/>
    </row>
    <row r="87" spans="1:8" s="22" customFormat="1" ht="25.5">
      <c r="A87" s="80"/>
      <c r="B87" s="80"/>
      <c r="C87" s="6"/>
      <c r="D87" s="7" t="s">
        <v>196</v>
      </c>
      <c r="E87" s="5"/>
      <c r="F87" s="68"/>
      <c r="G87" s="5"/>
      <c r="H87" s="8"/>
    </row>
    <row r="88" spans="1:8" s="22" customFormat="1" ht="15">
      <c r="A88" s="80">
        <v>261</v>
      </c>
      <c r="B88" s="80" t="s">
        <v>543</v>
      </c>
      <c r="C88" s="10" t="s">
        <v>139</v>
      </c>
      <c r="D88" s="11" t="s">
        <v>82</v>
      </c>
      <c r="E88" s="9" t="s">
        <v>79</v>
      </c>
      <c r="F88" s="31">
        <v>1</v>
      </c>
      <c r="G88" s="5"/>
      <c r="H88" s="8"/>
    </row>
    <row r="89" spans="1:12" s="22" customFormat="1" ht="25.5">
      <c r="A89" s="80"/>
      <c r="B89" s="80"/>
      <c r="C89" s="6"/>
      <c r="D89" s="7" t="s">
        <v>197</v>
      </c>
      <c r="E89" s="5"/>
      <c r="F89" s="68"/>
      <c r="G89" s="5"/>
      <c r="H89" s="8"/>
      <c r="J89" s="34"/>
      <c r="L89" s="72"/>
    </row>
    <row r="90" spans="1:12" ht="15">
      <c r="A90" s="80">
        <v>262</v>
      </c>
      <c r="B90" s="80" t="s">
        <v>544</v>
      </c>
      <c r="C90" s="10" t="s">
        <v>140</v>
      </c>
      <c r="D90" s="11" t="s">
        <v>198</v>
      </c>
      <c r="E90" s="9" t="s">
        <v>78</v>
      </c>
      <c r="F90" s="31">
        <v>18</v>
      </c>
      <c r="G90" s="14"/>
      <c r="H90" s="14"/>
      <c r="L90" s="72">
        <v>6286</v>
      </c>
    </row>
    <row r="91" spans="1:12" ht="13.5" thickBot="1">
      <c r="A91" s="80">
        <v>263</v>
      </c>
      <c r="B91" s="80" t="s">
        <v>545</v>
      </c>
      <c r="C91" s="10" t="s">
        <v>140</v>
      </c>
      <c r="D91" s="11" t="s">
        <v>199</v>
      </c>
      <c r="E91" s="9" t="s">
        <v>78</v>
      </c>
      <c r="F91" s="31">
        <v>114</v>
      </c>
      <c r="G91" s="14"/>
      <c r="H91" s="14"/>
      <c r="L91" s="21"/>
    </row>
    <row r="92" spans="1:8" ht="13.5" thickBot="1">
      <c r="A92" s="139" t="s">
        <v>654</v>
      </c>
      <c r="B92" s="140"/>
      <c r="C92" s="140"/>
      <c r="D92" s="140"/>
      <c r="E92" s="140"/>
      <c r="F92" s="140"/>
      <c r="G92" s="140"/>
      <c r="H92" s="97"/>
    </row>
    <row r="93" spans="1:8" ht="13.5" thickBot="1">
      <c r="A93" s="144" t="s">
        <v>658</v>
      </c>
      <c r="B93" s="126"/>
      <c r="C93" s="126"/>
      <c r="D93" s="126"/>
      <c r="E93" s="126"/>
      <c r="F93" s="126"/>
      <c r="G93" s="126"/>
      <c r="H93" s="98"/>
    </row>
    <row r="94" spans="1:8" ht="13.5" thickBot="1">
      <c r="A94" s="145" t="s">
        <v>656</v>
      </c>
      <c r="B94" s="146"/>
      <c r="C94" s="146"/>
      <c r="D94" s="146"/>
      <c r="E94" s="146"/>
      <c r="F94" s="146"/>
      <c r="G94" s="146"/>
      <c r="H94" s="100"/>
    </row>
    <row r="95" spans="1:8" ht="12.75">
      <c r="A95" s="135" t="s">
        <v>5</v>
      </c>
      <c r="B95" s="136"/>
      <c r="C95" s="137"/>
      <c r="D95" s="137"/>
      <c r="E95" s="137"/>
      <c r="F95" s="137"/>
      <c r="G95" s="137"/>
      <c r="H95" s="138"/>
    </row>
    <row r="96" spans="1:8" s="22" customFormat="1" ht="15">
      <c r="A96" s="80"/>
      <c r="B96" s="80"/>
      <c r="C96" s="6"/>
      <c r="D96" s="7" t="s">
        <v>159</v>
      </c>
      <c r="E96" s="5"/>
      <c r="F96" s="68"/>
      <c r="G96" s="5"/>
      <c r="H96" s="8"/>
    </row>
    <row r="97" spans="1:8" s="22" customFormat="1" ht="25.5">
      <c r="A97" s="80">
        <v>264</v>
      </c>
      <c r="B97" s="80" t="s">
        <v>684</v>
      </c>
      <c r="C97" s="10" t="s">
        <v>308</v>
      </c>
      <c r="D97" s="11" t="s">
        <v>160</v>
      </c>
      <c r="E97" s="9" t="s">
        <v>161</v>
      </c>
      <c r="F97" s="31">
        <v>18077</v>
      </c>
      <c r="G97" s="5"/>
      <c r="H97" s="8"/>
    </row>
    <row r="98" spans="1:8" ht="25.5">
      <c r="A98" s="80">
        <v>264</v>
      </c>
      <c r="B98" s="80" t="s">
        <v>685</v>
      </c>
      <c r="C98" s="10" t="s">
        <v>308</v>
      </c>
      <c r="D98" s="11" t="s">
        <v>129</v>
      </c>
      <c r="E98" s="9" t="s">
        <v>161</v>
      </c>
      <c r="F98" s="31">
        <v>7233</v>
      </c>
      <c r="G98" s="31"/>
      <c r="H98" s="14"/>
    </row>
    <row r="99" spans="1:10" ht="38.25">
      <c r="A99" s="80">
        <v>264</v>
      </c>
      <c r="B99" s="80" t="s">
        <v>546</v>
      </c>
      <c r="C99" s="10" t="s">
        <v>308</v>
      </c>
      <c r="D99" s="11" t="s">
        <v>200</v>
      </c>
      <c r="E99" s="9" t="s">
        <v>161</v>
      </c>
      <c r="F99" s="31">
        <v>11315</v>
      </c>
      <c r="G99" s="31"/>
      <c r="H99" s="14"/>
      <c r="J99" s="21">
        <f>F98+F99+F97</f>
        <v>36625</v>
      </c>
    </row>
    <row r="100" spans="1:10" ht="25.5">
      <c r="A100" s="80">
        <v>264</v>
      </c>
      <c r="B100" s="80" t="s">
        <v>547</v>
      </c>
      <c r="C100" s="10" t="s">
        <v>308</v>
      </c>
      <c r="D100" s="29" t="s">
        <v>649</v>
      </c>
      <c r="E100" s="37" t="s">
        <v>78</v>
      </c>
      <c r="F100" s="90">
        <f>142334-130000</f>
        <v>12334</v>
      </c>
      <c r="G100" s="31"/>
      <c r="H100" s="14"/>
      <c r="J100" s="36"/>
    </row>
    <row r="101" spans="1:8" ht="12.75">
      <c r="A101" s="80">
        <v>264</v>
      </c>
      <c r="B101" s="80" t="s">
        <v>548</v>
      </c>
      <c r="C101" s="10" t="s">
        <v>308</v>
      </c>
      <c r="D101" s="11" t="s">
        <v>136</v>
      </c>
      <c r="E101" s="9" t="s">
        <v>78</v>
      </c>
      <c r="F101" s="31">
        <v>4876</v>
      </c>
      <c r="G101" s="31"/>
      <c r="H101" s="14"/>
    </row>
    <row r="102" spans="1:8" ht="15.75">
      <c r="A102" s="80">
        <v>264</v>
      </c>
      <c r="B102" s="80" t="s">
        <v>549</v>
      </c>
      <c r="C102" s="10" t="s">
        <v>308</v>
      </c>
      <c r="D102" s="11" t="s">
        <v>98</v>
      </c>
      <c r="E102" s="9" t="s">
        <v>161</v>
      </c>
      <c r="F102" s="31">
        <v>2440</v>
      </c>
      <c r="G102" s="74"/>
      <c r="H102" s="14"/>
    </row>
    <row r="103" spans="1:8" ht="15">
      <c r="A103" s="83"/>
      <c r="B103" s="83"/>
      <c r="C103" s="6"/>
      <c r="D103" s="7" t="s">
        <v>170</v>
      </c>
      <c r="E103" s="5"/>
      <c r="F103" s="68"/>
      <c r="G103" s="71"/>
      <c r="H103" s="14"/>
    </row>
    <row r="104" spans="1:8" ht="13.5" thickBot="1">
      <c r="A104" s="83">
        <v>265</v>
      </c>
      <c r="B104" s="80" t="s">
        <v>550</v>
      </c>
      <c r="C104" s="10" t="s">
        <v>308</v>
      </c>
      <c r="D104" s="11" t="s">
        <v>62</v>
      </c>
      <c r="E104" s="9" t="s">
        <v>78</v>
      </c>
      <c r="F104" s="31">
        <v>152</v>
      </c>
      <c r="G104" s="71"/>
      <c r="H104" s="14"/>
    </row>
    <row r="105" spans="1:8" ht="13.5" thickBot="1">
      <c r="A105" s="139" t="s">
        <v>654</v>
      </c>
      <c r="B105" s="140"/>
      <c r="C105" s="140"/>
      <c r="D105" s="140"/>
      <c r="E105" s="140"/>
      <c r="F105" s="140"/>
      <c r="G105" s="140"/>
      <c r="H105" s="97"/>
    </row>
    <row r="106" spans="1:8" ht="13.5" thickBot="1">
      <c r="A106" s="144" t="s">
        <v>655</v>
      </c>
      <c r="B106" s="126"/>
      <c r="C106" s="126"/>
      <c r="D106" s="126"/>
      <c r="E106" s="126"/>
      <c r="F106" s="126"/>
      <c r="G106" s="126"/>
      <c r="H106" s="98"/>
    </row>
    <row r="107" spans="1:8" ht="13.5" thickBot="1">
      <c r="A107" s="145" t="s">
        <v>656</v>
      </c>
      <c r="B107" s="146"/>
      <c r="C107" s="146"/>
      <c r="D107" s="146"/>
      <c r="E107" s="146"/>
      <c r="F107" s="146"/>
      <c r="G107" s="146"/>
      <c r="H107" s="100"/>
    </row>
    <row r="108" spans="1:8" s="40" customFormat="1" ht="12.75">
      <c r="A108" s="155" t="s">
        <v>244</v>
      </c>
      <c r="B108" s="156"/>
      <c r="C108" s="157"/>
      <c r="D108" s="157"/>
      <c r="E108" s="157"/>
      <c r="F108" s="157"/>
      <c r="G108" s="157"/>
      <c r="H108" s="158"/>
    </row>
    <row r="109" spans="1:8" s="40" customFormat="1" ht="15">
      <c r="A109" s="87"/>
      <c r="B109" s="84"/>
      <c r="C109" s="41"/>
      <c r="D109" s="42" t="s">
        <v>245</v>
      </c>
      <c r="E109" s="17"/>
      <c r="F109" s="69"/>
      <c r="G109" s="33"/>
      <c r="H109" s="33"/>
    </row>
    <row r="110" spans="1:8" s="40" customFormat="1" ht="15">
      <c r="A110" s="87"/>
      <c r="B110" s="84"/>
      <c r="C110" s="41"/>
      <c r="D110" s="42" t="s">
        <v>246</v>
      </c>
      <c r="E110" s="17"/>
      <c r="F110" s="69"/>
      <c r="G110" s="33"/>
      <c r="H110" s="33"/>
    </row>
    <row r="111" spans="1:8" s="40" customFormat="1" ht="15">
      <c r="A111" s="88">
        <v>266</v>
      </c>
      <c r="B111" s="80" t="s">
        <v>686</v>
      </c>
      <c r="C111" s="46" t="s">
        <v>309</v>
      </c>
      <c r="D111" s="49" t="s">
        <v>266</v>
      </c>
      <c r="E111" s="44" t="s">
        <v>86</v>
      </c>
      <c r="F111" s="39">
        <v>5</v>
      </c>
      <c r="G111" s="75"/>
      <c r="H111" s="75"/>
    </row>
    <row r="112" spans="1:8" s="40" customFormat="1" ht="25.5">
      <c r="A112" s="88">
        <v>267</v>
      </c>
      <c r="B112" s="80" t="s">
        <v>687</v>
      </c>
      <c r="C112" s="46" t="s">
        <v>309</v>
      </c>
      <c r="D112" s="47" t="s">
        <v>226</v>
      </c>
      <c r="E112" s="48" t="s">
        <v>79</v>
      </c>
      <c r="F112" s="39">
        <v>3</v>
      </c>
      <c r="G112" s="75"/>
      <c r="H112" s="75"/>
    </row>
    <row r="113" spans="1:8" s="40" customFormat="1" ht="15">
      <c r="A113" s="88">
        <v>268</v>
      </c>
      <c r="B113" s="80" t="s">
        <v>551</v>
      </c>
      <c r="C113" s="46" t="s">
        <v>309</v>
      </c>
      <c r="D113" s="49" t="s">
        <v>267</v>
      </c>
      <c r="E113" s="44" t="s">
        <v>86</v>
      </c>
      <c r="F113" s="39">
        <v>2</v>
      </c>
      <c r="G113" s="75"/>
      <c r="H113" s="75"/>
    </row>
    <row r="114" spans="1:8" s="40" customFormat="1" ht="15">
      <c r="A114" s="88">
        <v>269</v>
      </c>
      <c r="B114" s="80" t="s">
        <v>552</v>
      </c>
      <c r="C114" s="46" t="s">
        <v>309</v>
      </c>
      <c r="D114" s="47" t="s">
        <v>268</v>
      </c>
      <c r="E114" s="48" t="s">
        <v>78</v>
      </c>
      <c r="F114" s="39">
        <v>31</v>
      </c>
      <c r="G114" s="75"/>
      <c r="H114" s="75"/>
    </row>
    <row r="115" spans="1:8" s="40" customFormat="1" ht="21.75" customHeight="1">
      <c r="A115" s="88">
        <v>270</v>
      </c>
      <c r="B115" s="80" t="s">
        <v>553</v>
      </c>
      <c r="C115" s="46" t="s">
        <v>309</v>
      </c>
      <c r="D115" s="49" t="s">
        <v>269</v>
      </c>
      <c r="E115" s="44" t="s">
        <v>86</v>
      </c>
      <c r="F115" s="39">
        <v>2</v>
      </c>
      <c r="G115" s="75"/>
      <c r="H115" s="75"/>
    </row>
    <row r="116" spans="1:8" s="40" customFormat="1" ht="15">
      <c r="A116" s="88">
        <v>271</v>
      </c>
      <c r="B116" s="80" t="s">
        <v>554</v>
      </c>
      <c r="C116" s="46" t="s">
        <v>309</v>
      </c>
      <c r="D116" s="49" t="s">
        <v>270</v>
      </c>
      <c r="E116" s="44" t="s">
        <v>86</v>
      </c>
      <c r="F116" s="39">
        <v>1</v>
      </c>
      <c r="G116" s="75"/>
      <c r="H116" s="75"/>
    </row>
    <row r="117" spans="1:8" s="40" customFormat="1" ht="25.5">
      <c r="A117" s="88">
        <v>272</v>
      </c>
      <c r="B117" s="80" t="s">
        <v>555</v>
      </c>
      <c r="C117" s="46" t="s">
        <v>309</v>
      </c>
      <c r="D117" s="49" t="s">
        <v>271</v>
      </c>
      <c r="E117" s="44" t="s">
        <v>79</v>
      </c>
      <c r="F117" s="39">
        <v>1</v>
      </c>
      <c r="G117" s="75"/>
      <c r="H117" s="75"/>
    </row>
    <row r="118" spans="1:8" s="40" customFormat="1" ht="41.25">
      <c r="A118" s="88">
        <v>273</v>
      </c>
      <c r="B118" s="80" t="s">
        <v>556</v>
      </c>
      <c r="C118" s="46" t="s">
        <v>309</v>
      </c>
      <c r="D118" s="47" t="s">
        <v>272</v>
      </c>
      <c r="E118" s="44" t="s">
        <v>78</v>
      </c>
      <c r="F118" s="39">
        <v>23</v>
      </c>
      <c r="G118" s="75"/>
      <c r="H118" s="33"/>
    </row>
    <row r="119" spans="1:8" s="40" customFormat="1" ht="15.75">
      <c r="A119" s="88">
        <v>274</v>
      </c>
      <c r="B119" s="80" t="s">
        <v>557</v>
      </c>
      <c r="C119" s="46" t="s">
        <v>309</v>
      </c>
      <c r="D119" s="47" t="s">
        <v>273</v>
      </c>
      <c r="E119" s="44" t="s">
        <v>78</v>
      </c>
      <c r="F119" s="39">
        <v>15</v>
      </c>
      <c r="G119" s="33"/>
      <c r="H119" s="33"/>
    </row>
    <row r="120" spans="1:8" s="40" customFormat="1" ht="15.75">
      <c r="A120" s="88">
        <v>275</v>
      </c>
      <c r="B120" s="80" t="s">
        <v>558</v>
      </c>
      <c r="C120" s="46" t="s">
        <v>309</v>
      </c>
      <c r="D120" s="47" t="s">
        <v>274</v>
      </c>
      <c r="E120" s="44" t="s">
        <v>78</v>
      </c>
      <c r="F120" s="39">
        <v>7</v>
      </c>
      <c r="G120" s="33"/>
      <c r="H120" s="33"/>
    </row>
    <row r="121" spans="1:8" s="40" customFormat="1" ht="15.75">
      <c r="A121" s="88">
        <v>276</v>
      </c>
      <c r="B121" s="80" t="s">
        <v>559</v>
      </c>
      <c r="C121" s="46" t="s">
        <v>309</v>
      </c>
      <c r="D121" s="47" t="s">
        <v>275</v>
      </c>
      <c r="E121" s="44" t="s">
        <v>78</v>
      </c>
      <c r="F121" s="39">
        <v>10</v>
      </c>
      <c r="G121" s="33"/>
      <c r="H121" s="33"/>
    </row>
    <row r="122" spans="1:8" s="40" customFormat="1" ht="15">
      <c r="A122" s="88">
        <v>277</v>
      </c>
      <c r="B122" s="80" t="s">
        <v>560</v>
      </c>
      <c r="C122" s="46" t="s">
        <v>309</v>
      </c>
      <c r="D122" s="47" t="s">
        <v>276</v>
      </c>
      <c r="E122" s="44" t="s">
        <v>78</v>
      </c>
      <c r="F122" s="39">
        <v>21</v>
      </c>
      <c r="G122" s="33"/>
      <c r="H122" s="33"/>
    </row>
    <row r="123" spans="1:8" s="40" customFormat="1" ht="15">
      <c r="A123" s="88"/>
      <c r="B123" s="85"/>
      <c r="C123" s="41"/>
      <c r="D123" s="43" t="s">
        <v>247</v>
      </c>
      <c r="E123" s="44"/>
      <c r="F123" s="76"/>
      <c r="G123" s="44"/>
      <c r="H123" s="45"/>
    </row>
    <row r="124" spans="1:8" s="40" customFormat="1" ht="51">
      <c r="A124" s="88">
        <v>278</v>
      </c>
      <c r="B124" s="80" t="s">
        <v>561</v>
      </c>
      <c r="C124" s="46" t="s">
        <v>309</v>
      </c>
      <c r="D124" s="47" t="s">
        <v>248</v>
      </c>
      <c r="E124" s="48" t="s">
        <v>79</v>
      </c>
      <c r="F124" s="39">
        <v>1</v>
      </c>
      <c r="G124" s="14"/>
      <c r="H124" s="14"/>
    </row>
    <row r="125" spans="1:8" s="40" customFormat="1" ht="15">
      <c r="A125" s="88"/>
      <c r="B125" s="85"/>
      <c r="C125" s="41"/>
      <c r="D125" s="43" t="s">
        <v>249</v>
      </c>
      <c r="E125" s="44"/>
      <c r="F125" s="68"/>
      <c r="G125" s="44"/>
      <c r="H125" s="45"/>
    </row>
    <row r="126" spans="1:8" s="40" customFormat="1" ht="38.25">
      <c r="A126" s="88">
        <v>279</v>
      </c>
      <c r="B126" s="80" t="s">
        <v>562</v>
      </c>
      <c r="C126" s="46" t="s">
        <v>309</v>
      </c>
      <c r="D126" s="49" t="s">
        <v>250</v>
      </c>
      <c r="E126" s="48" t="s">
        <v>79</v>
      </c>
      <c r="F126" s="39">
        <v>1</v>
      </c>
      <c r="G126" s="14"/>
      <c r="H126" s="14"/>
    </row>
    <row r="127" spans="1:8" s="40" customFormat="1" ht="15">
      <c r="A127" s="87"/>
      <c r="B127" s="84"/>
      <c r="C127" s="41"/>
      <c r="D127" s="42" t="s">
        <v>251</v>
      </c>
      <c r="E127" s="17"/>
      <c r="F127" s="69"/>
      <c r="G127" s="33"/>
      <c r="H127" s="33"/>
    </row>
    <row r="128" spans="1:8" s="40" customFormat="1" ht="38.25">
      <c r="A128" s="88">
        <v>280</v>
      </c>
      <c r="B128" s="80" t="s">
        <v>563</v>
      </c>
      <c r="C128" s="46" t="s">
        <v>309</v>
      </c>
      <c r="D128" s="49" t="s">
        <v>252</v>
      </c>
      <c r="E128" s="48" t="s">
        <v>79</v>
      </c>
      <c r="F128" s="39">
        <v>1</v>
      </c>
      <c r="G128" s="14"/>
      <c r="H128" s="14"/>
    </row>
    <row r="129" spans="1:8" s="40" customFormat="1" ht="38.25">
      <c r="A129" s="88">
        <v>281</v>
      </c>
      <c r="B129" s="80" t="s">
        <v>564</v>
      </c>
      <c r="C129" s="46" t="s">
        <v>309</v>
      </c>
      <c r="D129" s="47" t="s">
        <v>253</v>
      </c>
      <c r="E129" s="48" t="s">
        <v>79</v>
      </c>
      <c r="F129" s="39">
        <v>1</v>
      </c>
      <c r="G129" s="14"/>
      <c r="H129" s="14"/>
    </row>
    <row r="130" spans="1:8" s="40" customFormat="1" ht="12.75">
      <c r="A130" s="88">
        <v>282</v>
      </c>
      <c r="B130" s="80" t="s">
        <v>565</v>
      </c>
      <c r="C130" s="46" t="s">
        <v>309</v>
      </c>
      <c r="D130" s="47" t="s">
        <v>254</v>
      </c>
      <c r="E130" s="48" t="s">
        <v>78</v>
      </c>
      <c r="F130" s="39">
        <v>10</v>
      </c>
      <c r="G130" s="14"/>
      <c r="H130" s="14"/>
    </row>
    <row r="131" spans="1:8" s="40" customFormat="1" ht="25.5">
      <c r="A131" s="88"/>
      <c r="B131" s="85"/>
      <c r="C131" s="41"/>
      <c r="D131" s="43" t="s">
        <v>172</v>
      </c>
      <c r="E131" s="44"/>
      <c r="F131" s="68"/>
      <c r="G131" s="44"/>
      <c r="H131" s="45"/>
    </row>
    <row r="132" spans="1:8" s="40" customFormat="1" ht="12.75">
      <c r="A132" s="88">
        <v>283</v>
      </c>
      <c r="B132" s="80" t="s">
        <v>566</v>
      </c>
      <c r="C132" s="46" t="s">
        <v>309</v>
      </c>
      <c r="D132" s="47" t="s">
        <v>255</v>
      </c>
      <c r="E132" s="48" t="s">
        <v>78</v>
      </c>
      <c r="F132" s="39">
        <v>110</v>
      </c>
      <c r="G132" s="14"/>
      <c r="H132" s="14"/>
    </row>
    <row r="133" spans="1:8" s="40" customFormat="1" ht="12.75">
      <c r="A133" s="88">
        <v>284</v>
      </c>
      <c r="B133" s="80" t="s">
        <v>567</v>
      </c>
      <c r="C133" s="46" t="s">
        <v>309</v>
      </c>
      <c r="D133" s="47" t="s">
        <v>256</v>
      </c>
      <c r="E133" s="48" t="s">
        <v>78</v>
      </c>
      <c r="F133" s="39">
        <v>30</v>
      </c>
      <c r="G133" s="14"/>
      <c r="H133" s="14"/>
    </row>
    <row r="134" spans="1:8" s="40" customFormat="1" ht="12.75">
      <c r="A134" s="88">
        <v>285</v>
      </c>
      <c r="B134" s="80" t="s">
        <v>568</v>
      </c>
      <c r="C134" s="46" t="s">
        <v>309</v>
      </c>
      <c r="D134" s="47" t="s">
        <v>257</v>
      </c>
      <c r="E134" s="48" t="s">
        <v>79</v>
      </c>
      <c r="F134" s="39">
        <v>5</v>
      </c>
      <c r="G134" s="14"/>
      <c r="H134" s="14"/>
    </row>
    <row r="135" spans="1:8" s="40" customFormat="1" ht="15">
      <c r="A135" s="87"/>
      <c r="B135" s="80" t="s">
        <v>569</v>
      </c>
      <c r="C135" s="41"/>
      <c r="D135" s="42" t="s">
        <v>258</v>
      </c>
      <c r="E135" s="17"/>
      <c r="F135" s="69"/>
      <c r="G135" s="33"/>
      <c r="H135" s="33"/>
    </row>
    <row r="136" spans="1:8" s="40" customFormat="1" ht="12.75">
      <c r="A136" s="88">
        <v>286</v>
      </c>
      <c r="B136" s="80" t="s">
        <v>570</v>
      </c>
      <c r="C136" s="46" t="s">
        <v>309</v>
      </c>
      <c r="D136" s="49" t="s">
        <v>259</v>
      </c>
      <c r="E136" s="48" t="s">
        <v>78</v>
      </c>
      <c r="F136" s="39">
        <v>270</v>
      </c>
      <c r="G136" s="14"/>
      <c r="H136" s="14"/>
    </row>
    <row r="137" spans="1:8" s="40" customFormat="1" ht="25.5">
      <c r="A137" s="88">
        <v>287</v>
      </c>
      <c r="B137" s="80" t="s">
        <v>571</v>
      </c>
      <c r="C137" s="46" t="s">
        <v>309</v>
      </c>
      <c r="D137" s="47" t="s">
        <v>260</v>
      </c>
      <c r="E137" s="48" t="s">
        <v>78</v>
      </c>
      <c r="F137" s="39">
        <v>270</v>
      </c>
      <c r="G137" s="14"/>
      <c r="H137" s="14"/>
    </row>
    <row r="138" spans="1:8" s="40" customFormat="1" ht="25.5">
      <c r="A138" s="88">
        <v>288</v>
      </c>
      <c r="B138" s="80" t="s">
        <v>572</v>
      </c>
      <c r="C138" s="46" t="s">
        <v>309</v>
      </c>
      <c r="D138" s="47" t="s">
        <v>261</v>
      </c>
      <c r="E138" s="48" t="s">
        <v>78</v>
      </c>
      <c r="F138" s="39">
        <v>21</v>
      </c>
      <c r="G138" s="14"/>
      <c r="H138" s="14"/>
    </row>
    <row r="139" spans="1:8" s="40" customFormat="1" ht="15">
      <c r="A139" s="88"/>
      <c r="B139" s="85"/>
      <c r="C139" s="41"/>
      <c r="D139" s="43" t="s">
        <v>264</v>
      </c>
      <c r="E139" s="44"/>
      <c r="F139" s="68"/>
      <c r="G139" s="44"/>
      <c r="H139" s="45"/>
    </row>
    <row r="140" spans="1:8" s="40" customFormat="1" ht="12.75">
      <c r="A140" s="88">
        <v>289</v>
      </c>
      <c r="B140" s="80" t="s">
        <v>573</v>
      </c>
      <c r="C140" s="46" t="s">
        <v>309</v>
      </c>
      <c r="D140" s="47" t="s">
        <v>265</v>
      </c>
      <c r="E140" s="48" t="s">
        <v>86</v>
      </c>
      <c r="F140" s="39">
        <v>1</v>
      </c>
      <c r="G140" s="14"/>
      <c r="H140" s="14"/>
    </row>
    <row r="141" spans="1:8" s="40" customFormat="1" ht="16.5" thickBot="1">
      <c r="A141" s="88">
        <v>290</v>
      </c>
      <c r="B141" s="80" t="s">
        <v>574</v>
      </c>
      <c r="C141" s="46" t="s">
        <v>309</v>
      </c>
      <c r="D141" s="47" t="s">
        <v>277</v>
      </c>
      <c r="E141" s="48" t="s">
        <v>78</v>
      </c>
      <c r="F141" s="39">
        <v>30</v>
      </c>
      <c r="G141" s="14"/>
      <c r="H141" s="14"/>
    </row>
    <row r="142" spans="1:8" ht="13.5" thickBot="1">
      <c r="A142" s="139" t="s">
        <v>654</v>
      </c>
      <c r="B142" s="140"/>
      <c r="C142" s="140"/>
      <c r="D142" s="140"/>
      <c r="E142" s="140"/>
      <c r="F142" s="140"/>
      <c r="G142" s="140"/>
      <c r="H142" s="97"/>
    </row>
    <row r="143" spans="1:8" ht="13.5" thickBot="1">
      <c r="A143" s="144" t="s">
        <v>658</v>
      </c>
      <c r="B143" s="126"/>
      <c r="C143" s="126"/>
      <c r="D143" s="126"/>
      <c r="E143" s="126"/>
      <c r="F143" s="126"/>
      <c r="G143" s="126"/>
      <c r="H143" s="98"/>
    </row>
    <row r="144" spans="1:8" ht="13.5" thickBot="1">
      <c r="A144" s="145" t="s">
        <v>656</v>
      </c>
      <c r="B144" s="146"/>
      <c r="C144" s="146"/>
      <c r="D144" s="146"/>
      <c r="E144" s="146"/>
      <c r="F144" s="146"/>
      <c r="G144" s="146"/>
      <c r="H144" s="100"/>
    </row>
    <row r="145" spans="1:8" s="40" customFormat="1" ht="27" customHeight="1">
      <c r="A145" s="152" t="s">
        <v>310</v>
      </c>
      <c r="B145" s="153"/>
      <c r="C145" s="153"/>
      <c r="D145" s="153"/>
      <c r="E145" s="153"/>
      <c r="F145" s="153"/>
      <c r="G145" s="153"/>
      <c r="H145" s="154"/>
    </row>
    <row r="146" spans="1:8" s="40" customFormat="1" ht="15">
      <c r="A146" s="88"/>
      <c r="B146" s="85"/>
      <c r="C146" s="41"/>
      <c r="D146" s="43" t="s">
        <v>210</v>
      </c>
      <c r="E146" s="44"/>
      <c r="F146" s="68"/>
      <c r="G146" s="44"/>
      <c r="H146" s="45"/>
    </row>
    <row r="147" spans="1:8" s="40" customFormat="1" ht="25.5">
      <c r="A147" s="88">
        <v>291</v>
      </c>
      <c r="B147" s="80" t="s">
        <v>575</v>
      </c>
      <c r="C147" s="46" t="s">
        <v>309</v>
      </c>
      <c r="D147" s="47" t="s">
        <v>211</v>
      </c>
      <c r="E147" s="48" t="s">
        <v>79</v>
      </c>
      <c r="F147" s="39">
        <v>1</v>
      </c>
      <c r="G147" s="14"/>
      <c r="H147" s="14"/>
    </row>
    <row r="148" spans="1:8" s="40" customFormat="1" ht="25.5">
      <c r="A148" s="88">
        <v>292</v>
      </c>
      <c r="B148" s="80" t="s">
        <v>576</v>
      </c>
      <c r="C148" s="46" t="s">
        <v>309</v>
      </c>
      <c r="D148" s="47" t="s">
        <v>212</v>
      </c>
      <c r="E148" s="48" t="s">
        <v>79</v>
      </c>
      <c r="F148" s="39">
        <v>1</v>
      </c>
      <c r="G148" s="14"/>
      <c r="H148" s="14"/>
    </row>
    <row r="149" spans="1:8" s="40" customFormat="1" ht="25.5">
      <c r="A149" s="88">
        <v>293</v>
      </c>
      <c r="B149" s="80" t="s">
        <v>577</v>
      </c>
      <c r="C149" s="46" t="s">
        <v>309</v>
      </c>
      <c r="D149" s="47" t="s">
        <v>213</v>
      </c>
      <c r="E149" s="48" t="s">
        <v>79</v>
      </c>
      <c r="F149" s="39">
        <v>2</v>
      </c>
      <c r="G149" s="14"/>
      <c r="H149" s="14"/>
    </row>
    <row r="150" spans="1:8" s="40" customFormat="1" ht="25.5">
      <c r="A150" s="88">
        <v>294</v>
      </c>
      <c r="B150" s="80" t="s">
        <v>578</v>
      </c>
      <c r="C150" s="46" t="s">
        <v>309</v>
      </c>
      <c r="D150" s="47" t="s">
        <v>214</v>
      </c>
      <c r="E150" s="48" t="s">
        <v>79</v>
      </c>
      <c r="F150" s="39">
        <v>2</v>
      </c>
      <c r="G150" s="14"/>
      <c r="H150" s="14"/>
    </row>
    <row r="151" spans="1:8" s="40" customFormat="1" ht="25.5">
      <c r="A151" s="88">
        <v>295</v>
      </c>
      <c r="B151" s="80" t="s">
        <v>579</v>
      </c>
      <c r="C151" s="46" t="s">
        <v>309</v>
      </c>
      <c r="D151" s="47" t="s">
        <v>215</v>
      </c>
      <c r="E151" s="48" t="s">
        <v>79</v>
      </c>
      <c r="F151" s="39">
        <v>3</v>
      </c>
      <c r="G151" s="14"/>
      <c r="H151" s="14"/>
    </row>
    <row r="152" spans="1:8" s="40" customFormat="1" ht="15">
      <c r="A152" s="88"/>
      <c r="B152" s="85"/>
      <c r="C152" s="41"/>
      <c r="D152" s="43" t="s">
        <v>216</v>
      </c>
      <c r="E152" s="44"/>
      <c r="F152" s="68"/>
      <c r="G152" s="44"/>
      <c r="H152" s="45"/>
    </row>
    <row r="153" spans="1:8" s="40" customFormat="1" ht="25.5">
      <c r="A153" s="88">
        <v>296</v>
      </c>
      <c r="B153" s="80" t="s">
        <v>580</v>
      </c>
      <c r="C153" s="46" t="s">
        <v>309</v>
      </c>
      <c r="D153" s="47" t="s">
        <v>217</v>
      </c>
      <c r="E153" s="48" t="s">
        <v>86</v>
      </c>
      <c r="F153" s="39">
        <v>4</v>
      </c>
      <c r="G153" s="14"/>
      <c r="H153" s="14"/>
    </row>
    <row r="154" spans="1:8" s="40" customFormat="1" ht="25.5">
      <c r="A154" s="88">
        <v>297</v>
      </c>
      <c r="B154" s="80" t="s">
        <v>581</v>
      </c>
      <c r="C154" s="46" t="s">
        <v>309</v>
      </c>
      <c r="D154" s="47" t="s">
        <v>218</v>
      </c>
      <c r="E154" s="48" t="s">
        <v>86</v>
      </c>
      <c r="F154" s="39">
        <v>4</v>
      </c>
      <c r="G154" s="14"/>
      <c r="H154" s="14"/>
    </row>
    <row r="155" spans="1:8" s="40" customFormat="1" ht="25.5">
      <c r="A155" s="88">
        <v>298</v>
      </c>
      <c r="B155" s="80" t="s">
        <v>582</v>
      </c>
      <c r="C155" s="46" t="s">
        <v>309</v>
      </c>
      <c r="D155" s="47" t="s">
        <v>220</v>
      </c>
      <c r="E155" s="48" t="s">
        <v>219</v>
      </c>
      <c r="F155" s="39">
        <v>0.3</v>
      </c>
      <c r="G155" s="14"/>
      <c r="H155" s="14"/>
    </row>
    <row r="156" spans="1:8" s="40" customFormat="1" ht="12.75">
      <c r="A156" s="88">
        <v>299</v>
      </c>
      <c r="B156" s="80" t="s">
        <v>583</v>
      </c>
      <c r="C156" s="46" t="s">
        <v>309</v>
      </c>
      <c r="D156" s="47" t="s">
        <v>221</v>
      </c>
      <c r="E156" s="48" t="s">
        <v>219</v>
      </c>
      <c r="F156" s="39">
        <v>0.04</v>
      </c>
      <c r="G156" s="14"/>
      <c r="H156" s="14"/>
    </row>
    <row r="157" spans="1:8" s="40" customFormat="1" ht="12.75">
      <c r="A157" s="88">
        <v>300</v>
      </c>
      <c r="B157" s="80" t="s">
        <v>584</v>
      </c>
      <c r="C157" s="46" t="s">
        <v>309</v>
      </c>
      <c r="D157" s="47" t="s">
        <v>222</v>
      </c>
      <c r="E157" s="48" t="s">
        <v>219</v>
      </c>
      <c r="F157" s="39">
        <v>0.3</v>
      </c>
      <c r="G157" s="14"/>
      <c r="H157" s="14"/>
    </row>
    <row r="158" spans="1:8" s="40" customFormat="1" ht="25.5">
      <c r="A158" s="88">
        <v>301</v>
      </c>
      <c r="B158" s="80" t="s">
        <v>585</v>
      </c>
      <c r="C158" s="46" t="s">
        <v>309</v>
      </c>
      <c r="D158" s="47" t="s">
        <v>223</v>
      </c>
      <c r="E158" s="48" t="s">
        <v>86</v>
      </c>
      <c r="F158" s="39">
        <v>6</v>
      </c>
      <c r="G158" s="14"/>
      <c r="H158" s="14"/>
    </row>
    <row r="159" spans="1:8" s="40" customFormat="1" ht="38.25">
      <c r="A159" s="88">
        <v>302</v>
      </c>
      <c r="B159" s="80" t="s">
        <v>586</v>
      </c>
      <c r="C159" s="46" t="s">
        <v>309</v>
      </c>
      <c r="D159" s="47" t="s">
        <v>224</v>
      </c>
      <c r="E159" s="48" t="s">
        <v>79</v>
      </c>
      <c r="F159" s="39">
        <v>6</v>
      </c>
      <c r="G159" s="14"/>
      <c r="H159" s="14"/>
    </row>
    <row r="160" spans="1:8" s="40" customFormat="1" ht="15">
      <c r="A160" s="88"/>
      <c r="B160" s="85"/>
      <c r="C160" s="41"/>
      <c r="D160" s="43" t="s">
        <v>225</v>
      </c>
      <c r="E160" s="44"/>
      <c r="F160" s="68"/>
      <c r="G160" s="44"/>
      <c r="H160" s="45"/>
    </row>
    <row r="161" spans="1:8" s="40" customFormat="1" ht="25.5">
      <c r="A161" s="88">
        <v>303</v>
      </c>
      <c r="B161" s="80" t="s">
        <v>587</v>
      </c>
      <c r="C161" s="46" t="s">
        <v>309</v>
      </c>
      <c r="D161" s="47" t="s">
        <v>226</v>
      </c>
      <c r="E161" s="48" t="s">
        <v>79</v>
      </c>
      <c r="F161" s="39">
        <v>11</v>
      </c>
      <c r="G161" s="14"/>
      <c r="H161" s="14"/>
    </row>
    <row r="162" spans="1:8" s="40" customFormat="1" ht="25.5">
      <c r="A162" s="88">
        <v>304</v>
      </c>
      <c r="B162" s="80" t="s">
        <v>588</v>
      </c>
      <c r="C162" s="46" t="s">
        <v>309</v>
      </c>
      <c r="D162" s="47" t="s">
        <v>227</v>
      </c>
      <c r="E162" s="48" t="s">
        <v>78</v>
      </c>
      <c r="F162" s="39">
        <v>44</v>
      </c>
      <c r="G162" s="14"/>
      <c r="H162" s="14"/>
    </row>
    <row r="163" spans="1:8" s="40" customFormat="1" ht="12.75">
      <c r="A163" s="88">
        <v>305</v>
      </c>
      <c r="B163" s="80" t="s">
        <v>589</v>
      </c>
      <c r="C163" s="46" t="s">
        <v>309</v>
      </c>
      <c r="D163" s="47" t="s">
        <v>228</v>
      </c>
      <c r="E163" s="48" t="s">
        <v>78</v>
      </c>
      <c r="F163" s="39">
        <v>240</v>
      </c>
      <c r="G163" s="14"/>
      <c r="H163" s="14"/>
    </row>
    <row r="164" spans="1:8" s="40" customFormat="1" ht="12.75">
      <c r="A164" s="88">
        <v>306</v>
      </c>
      <c r="B164" s="80" t="s">
        <v>590</v>
      </c>
      <c r="C164" s="46" t="s">
        <v>309</v>
      </c>
      <c r="D164" s="47" t="s">
        <v>173</v>
      </c>
      <c r="E164" s="48" t="s">
        <v>79</v>
      </c>
      <c r="F164" s="39">
        <v>4</v>
      </c>
      <c r="G164" s="14"/>
      <c r="H164" s="14"/>
    </row>
    <row r="165" spans="1:8" s="40" customFormat="1" ht="15">
      <c r="A165" s="88"/>
      <c r="B165" s="85"/>
      <c r="C165" s="41"/>
      <c r="D165" s="43" t="s">
        <v>229</v>
      </c>
      <c r="E165" s="44"/>
      <c r="F165" s="68"/>
      <c r="G165" s="44"/>
      <c r="H165" s="45"/>
    </row>
    <row r="166" spans="1:8" s="40" customFormat="1" ht="25.5">
      <c r="A166" s="88">
        <v>307</v>
      </c>
      <c r="B166" s="80" t="s">
        <v>591</v>
      </c>
      <c r="C166" s="46" t="s">
        <v>309</v>
      </c>
      <c r="D166" s="47" t="s">
        <v>230</v>
      </c>
      <c r="E166" s="48" t="s">
        <v>86</v>
      </c>
      <c r="F166" s="39">
        <v>9</v>
      </c>
      <c r="G166" s="14"/>
      <c r="H166" s="14"/>
    </row>
    <row r="167" spans="1:8" s="40" customFormat="1" ht="12.75">
      <c r="A167" s="88">
        <v>308</v>
      </c>
      <c r="B167" s="80" t="s">
        <v>592</v>
      </c>
      <c r="C167" s="46" t="s">
        <v>309</v>
      </c>
      <c r="D167" s="47" t="s">
        <v>231</v>
      </c>
      <c r="E167" s="48" t="s">
        <v>86</v>
      </c>
      <c r="F167" s="39">
        <v>1</v>
      </c>
      <c r="G167" s="14"/>
      <c r="H167" s="14"/>
    </row>
    <row r="168" spans="1:8" s="40" customFormat="1" ht="15">
      <c r="A168" s="88"/>
      <c r="B168" s="85"/>
      <c r="C168" s="41"/>
      <c r="D168" s="43" t="s">
        <v>232</v>
      </c>
      <c r="E168" s="44"/>
      <c r="F168" s="68"/>
      <c r="G168" s="44"/>
      <c r="H168" s="45"/>
    </row>
    <row r="169" spans="1:8" s="102" customFormat="1" ht="25.5">
      <c r="A169" s="103">
        <v>309</v>
      </c>
      <c r="B169" s="104" t="s">
        <v>593</v>
      </c>
      <c r="C169" s="105" t="s">
        <v>309</v>
      </c>
      <c r="D169" s="106" t="s">
        <v>212</v>
      </c>
      <c r="E169" s="107" t="s">
        <v>79</v>
      </c>
      <c r="F169" s="39">
        <v>2</v>
      </c>
      <c r="G169" s="39"/>
      <c r="H169" s="39"/>
    </row>
    <row r="170" spans="1:8" s="40" customFormat="1" ht="25.5">
      <c r="A170" s="103">
        <v>310</v>
      </c>
      <c r="B170" s="104" t="s">
        <v>594</v>
      </c>
      <c r="C170" s="105" t="s">
        <v>309</v>
      </c>
      <c r="D170" s="106" t="s">
        <v>213</v>
      </c>
      <c r="E170" s="107" t="s">
        <v>79</v>
      </c>
      <c r="F170" s="39">
        <v>3</v>
      </c>
      <c r="G170" s="39"/>
      <c r="H170" s="39"/>
    </row>
    <row r="171" spans="1:8" s="40" customFormat="1" ht="25.5">
      <c r="A171" s="103">
        <v>311</v>
      </c>
      <c r="B171" s="104" t="s">
        <v>595</v>
      </c>
      <c r="C171" s="105" t="s">
        <v>309</v>
      </c>
      <c r="D171" s="106" t="s">
        <v>214</v>
      </c>
      <c r="E171" s="107" t="s">
        <v>79</v>
      </c>
      <c r="F171" s="39">
        <v>1</v>
      </c>
      <c r="G171" s="39"/>
      <c r="H171" s="39"/>
    </row>
    <row r="172" spans="1:8" s="40" customFormat="1" ht="25.5">
      <c r="A172" s="103">
        <v>312</v>
      </c>
      <c r="B172" s="104" t="s">
        <v>596</v>
      </c>
      <c r="C172" s="105" t="s">
        <v>309</v>
      </c>
      <c r="D172" s="106" t="s">
        <v>215</v>
      </c>
      <c r="E172" s="107" t="s">
        <v>79</v>
      </c>
      <c r="F172" s="39">
        <v>3</v>
      </c>
      <c r="G172" s="39"/>
      <c r="H172" s="39"/>
    </row>
    <row r="173" spans="1:8" s="40" customFormat="1" ht="25.5" customHeight="1">
      <c r="A173" s="88"/>
      <c r="B173" s="85"/>
      <c r="C173" s="41"/>
      <c r="D173" s="43" t="s">
        <v>233</v>
      </c>
      <c r="E173" s="44"/>
      <c r="F173" s="68"/>
      <c r="G173" s="44"/>
      <c r="H173" s="45"/>
    </row>
    <row r="174" spans="1:8" s="40" customFormat="1" ht="25.5">
      <c r="A174" s="88">
        <v>313</v>
      </c>
      <c r="B174" s="80" t="s">
        <v>597</v>
      </c>
      <c r="C174" s="46" t="s">
        <v>309</v>
      </c>
      <c r="D174" s="47" t="s">
        <v>217</v>
      </c>
      <c r="E174" s="48" t="s">
        <v>86</v>
      </c>
      <c r="F174" s="39">
        <v>4</v>
      </c>
      <c r="G174" s="14"/>
      <c r="H174" s="14"/>
    </row>
    <row r="175" spans="1:8" s="40" customFormat="1" ht="25.5">
      <c r="A175" s="88">
        <v>314</v>
      </c>
      <c r="B175" s="80" t="s">
        <v>598</v>
      </c>
      <c r="C175" s="46" t="s">
        <v>309</v>
      </c>
      <c r="D175" s="47" t="s">
        <v>234</v>
      </c>
      <c r="E175" s="48" t="s">
        <v>86</v>
      </c>
      <c r="F175" s="39">
        <v>1</v>
      </c>
      <c r="G175" s="14"/>
      <c r="H175" s="14"/>
    </row>
    <row r="176" spans="1:8" s="40" customFormat="1" ht="25.5">
      <c r="A176" s="88">
        <v>315</v>
      </c>
      <c r="B176" s="80" t="s">
        <v>599</v>
      </c>
      <c r="C176" s="46" t="s">
        <v>309</v>
      </c>
      <c r="D176" s="47" t="s">
        <v>218</v>
      </c>
      <c r="E176" s="48" t="s">
        <v>86</v>
      </c>
      <c r="F176" s="39">
        <v>8</v>
      </c>
      <c r="G176" s="14"/>
      <c r="H176" s="14"/>
    </row>
    <row r="177" spans="1:8" s="40" customFormat="1" ht="25.5">
      <c r="A177" s="88">
        <v>316</v>
      </c>
      <c r="B177" s="80" t="s">
        <v>600</v>
      </c>
      <c r="C177" s="46" t="s">
        <v>309</v>
      </c>
      <c r="D177" s="47" t="s">
        <v>220</v>
      </c>
      <c r="E177" s="48" t="s">
        <v>219</v>
      </c>
      <c r="F177" s="39">
        <v>0.32</v>
      </c>
      <c r="G177" s="14"/>
      <c r="H177" s="14"/>
    </row>
    <row r="178" spans="1:8" s="40" customFormat="1" ht="12.75">
      <c r="A178" s="88">
        <v>317</v>
      </c>
      <c r="B178" s="80" t="s">
        <v>601</v>
      </c>
      <c r="C178" s="46" t="s">
        <v>309</v>
      </c>
      <c r="D178" s="47" t="s">
        <v>222</v>
      </c>
      <c r="E178" s="48" t="s">
        <v>219</v>
      </c>
      <c r="F178" s="39">
        <v>0.29</v>
      </c>
      <c r="G178" s="14"/>
      <c r="H178" s="14"/>
    </row>
    <row r="179" spans="1:8" s="40" customFormat="1" ht="25.5">
      <c r="A179" s="88">
        <v>318</v>
      </c>
      <c r="B179" s="80" t="s">
        <v>602</v>
      </c>
      <c r="C179" s="46" t="s">
        <v>309</v>
      </c>
      <c r="D179" s="47" t="s">
        <v>223</v>
      </c>
      <c r="E179" s="48" t="s">
        <v>86</v>
      </c>
      <c r="F179" s="39">
        <v>6</v>
      </c>
      <c r="G179" s="14"/>
      <c r="H179" s="14"/>
    </row>
    <row r="180" spans="1:8" s="40" customFormat="1" ht="38.25">
      <c r="A180" s="88">
        <v>319</v>
      </c>
      <c r="B180" s="80" t="s">
        <v>603</v>
      </c>
      <c r="C180" s="46" t="s">
        <v>309</v>
      </c>
      <c r="D180" s="47" t="s">
        <v>224</v>
      </c>
      <c r="E180" s="48" t="s">
        <v>79</v>
      </c>
      <c r="F180" s="39">
        <v>6</v>
      </c>
      <c r="G180" s="14"/>
      <c r="H180" s="14"/>
    </row>
    <row r="181" spans="1:8" s="40" customFormat="1" ht="15">
      <c r="A181" s="88"/>
      <c r="B181" s="85"/>
      <c r="C181" s="41"/>
      <c r="D181" s="43" t="s">
        <v>235</v>
      </c>
      <c r="E181" s="44"/>
      <c r="F181" s="68"/>
      <c r="G181" s="44"/>
      <c r="H181" s="45"/>
    </row>
    <row r="182" spans="1:8" s="40" customFormat="1" ht="25.5">
      <c r="A182" s="88">
        <v>320</v>
      </c>
      <c r="B182" s="80" t="s">
        <v>604</v>
      </c>
      <c r="C182" s="46" t="s">
        <v>309</v>
      </c>
      <c r="D182" s="47" t="s">
        <v>226</v>
      </c>
      <c r="E182" s="48" t="s">
        <v>79</v>
      </c>
      <c r="F182" s="39">
        <v>12</v>
      </c>
      <c r="G182" s="14"/>
      <c r="H182" s="14"/>
    </row>
    <row r="183" spans="1:8" s="40" customFormat="1" ht="25.5">
      <c r="A183" s="88">
        <v>321</v>
      </c>
      <c r="B183" s="80" t="s">
        <v>605</v>
      </c>
      <c r="C183" s="46" t="s">
        <v>309</v>
      </c>
      <c r="D183" s="47" t="s">
        <v>227</v>
      </c>
      <c r="E183" s="48" t="s">
        <v>78</v>
      </c>
      <c r="F183" s="39">
        <v>33</v>
      </c>
      <c r="G183" s="14"/>
      <c r="H183" s="14"/>
    </row>
    <row r="184" spans="1:8" s="40" customFormat="1" ht="12.75">
      <c r="A184" s="88">
        <v>322</v>
      </c>
      <c r="B184" s="80" t="s">
        <v>606</v>
      </c>
      <c r="C184" s="46" t="s">
        <v>309</v>
      </c>
      <c r="D184" s="47" t="s">
        <v>228</v>
      </c>
      <c r="E184" s="48" t="s">
        <v>78</v>
      </c>
      <c r="F184" s="39">
        <v>180</v>
      </c>
      <c r="G184" s="14"/>
      <c r="H184" s="14"/>
    </row>
    <row r="185" spans="1:8" s="40" customFormat="1" ht="12.75">
      <c r="A185" s="88">
        <v>323</v>
      </c>
      <c r="B185" s="80" t="s">
        <v>607</v>
      </c>
      <c r="C185" s="46" t="s">
        <v>309</v>
      </c>
      <c r="D185" s="47" t="s">
        <v>173</v>
      </c>
      <c r="E185" s="48" t="s">
        <v>79</v>
      </c>
      <c r="F185" s="39">
        <v>3</v>
      </c>
      <c r="G185" s="14"/>
      <c r="H185" s="14"/>
    </row>
    <row r="186" spans="1:8" s="40" customFormat="1" ht="15">
      <c r="A186" s="88"/>
      <c r="B186" s="80"/>
      <c r="C186" s="41"/>
      <c r="D186" s="43" t="s">
        <v>236</v>
      </c>
      <c r="E186" s="44"/>
      <c r="F186" s="68"/>
      <c r="G186" s="44"/>
      <c r="H186" s="45"/>
    </row>
    <row r="187" spans="1:8" s="40" customFormat="1" ht="25.5">
      <c r="A187" s="88">
        <v>324</v>
      </c>
      <c r="B187" s="80" t="s">
        <v>608</v>
      </c>
      <c r="C187" s="46" t="s">
        <v>309</v>
      </c>
      <c r="D187" s="47" t="s">
        <v>230</v>
      </c>
      <c r="E187" s="48" t="s">
        <v>86</v>
      </c>
      <c r="F187" s="39">
        <v>8</v>
      </c>
      <c r="G187" s="14"/>
      <c r="H187" s="14"/>
    </row>
    <row r="188" spans="1:8" s="40" customFormat="1" ht="12.75">
      <c r="A188" s="88">
        <v>325</v>
      </c>
      <c r="B188" s="80" t="s">
        <v>609</v>
      </c>
      <c r="C188" s="46" t="s">
        <v>309</v>
      </c>
      <c r="D188" s="47" t="s">
        <v>231</v>
      </c>
      <c r="E188" s="48" t="s">
        <v>86</v>
      </c>
      <c r="F188" s="39">
        <v>1</v>
      </c>
      <c r="G188" s="14"/>
      <c r="H188" s="14"/>
    </row>
    <row r="189" spans="1:8" s="40" customFormat="1" ht="15">
      <c r="A189" s="88"/>
      <c r="B189" s="85"/>
      <c r="C189" s="41"/>
      <c r="D189" s="43" t="s">
        <v>237</v>
      </c>
      <c r="E189" s="44"/>
      <c r="F189" s="68"/>
      <c r="G189" s="44"/>
      <c r="H189" s="45"/>
    </row>
    <row r="190" spans="1:8" s="40" customFormat="1" ht="38.25">
      <c r="A190" s="88">
        <v>326</v>
      </c>
      <c r="B190" s="80" t="s">
        <v>610</v>
      </c>
      <c r="C190" s="46" t="s">
        <v>309</v>
      </c>
      <c r="D190" s="47" t="s">
        <v>239</v>
      </c>
      <c r="E190" s="48" t="s">
        <v>219</v>
      </c>
      <c r="F190" s="39">
        <v>2.3</v>
      </c>
      <c r="G190" s="14"/>
      <c r="H190" s="14"/>
    </row>
    <row r="191" spans="1:8" s="40" customFormat="1" ht="12.75">
      <c r="A191" s="88">
        <v>327</v>
      </c>
      <c r="B191" s="80" t="s">
        <v>611</v>
      </c>
      <c r="C191" s="46" t="s">
        <v>309</v>
      </c>
      <c r="D191" s="47" t="s">
        <v>238</v>
      </c>
      <c r="E191" s="48" t="s">
        <v>219</v>
      </c>
      <c r="F191" s="39">
        <v>1.2</v>
      </c>
      <c r="G191" s="14"/>
      <c r="H191" s="14"/>
    </row>
    <row r="192" spans="1:8" s="40" customFormat="1" ht="12.75">
      <c r="A192" s="88">
        <v>328</v>
      </c>
      <c r="B192" s="80" t="s">
        <v>612</v>
      </c>
      <c r="C192" s="46" t="s">
        <v>309</v>
      </c>
      <c r="D192" s="47" t="s">
        <v>240</v>
      </c>
      <c r="E192" s="48" t="s">
        <v>219</v>
      </c>
      <c r="F192" s="39">
        <v>0.03</v>
      </c>
      <c r="G192" s="14"/>
      <c r="H192" s="14"/>
    </row>
    <row r="193" spans="1:8" s="40" customFormat="1" ht="12.75">
      <c r="A193" s="88">
        <v>329</v>
      </c>
      <c r="B193" s="80" t="s">
        <v>613</v>
      </c>
      <c r="C193" s="46" t="s">
        <v>309</v>
      </c>
      <c r="D193" s="47" t="s">
        <v>241</v>
      </c>
      <c r="E193" s="48" t="s">
        <v>86</v>
      </c>
      <c r="F193" s="39">
        <v>11</v>
      </c>
      <c r="G193" s="14"/>
      <c r="H193" s="14"/>
    </row>
    <row r="194" spans="1:8" s="40" customFormat="1" ht="12.75">
      <c r="A194" s="88">
        <v>330</v>
      </c>
      <c r="B194" s="80" t="s">
        <v>614</v>
      </c>
      <c r="C194" s="46" t="s">
        <v>309</v>
      </c>
      <c r="D194" s="47" t="s">
        <v>242</v>
      </c>
      <c r="E194" s="48" t="s">
        <v>86</v>
      </c>
      <c r="F194" s="39">
        <v>7</v>
      </c>
      <c r="G194" s="14"/>
      <c r="H194" s="14"/>
    </row>
    <row r="195" spans="1:8" s="40" customFormat="1" ht="13.5" thickBot="1">
      <c r="A195" s="88">
        <v>331</v>
      </c>
      <c r="B195" s="80" t="s">
        <v>615</v>
      </c>
      <c r="C195" s="46" t="s">
        <v>309</v>
      </c>
      <c r="D195" s="47" t="s">
        <v>243</v>
      </c>
      <c r="E195" s="48" t="s">
        <v>86</v>
      </c>
      <c r="F195" s="39">
        <v>11</v>
      </c>
      <c r="G195" s="14"/>
      <c r="H195" s="14"/>
    </row>
    <row r="196" spans="1:8" ht="13.5" thickBot="1">
      <c r="A196" s="139" t="s">
        <v>654</v>
      </c>
      <c r="B196" s="140"/>
      <c r="C196" s="140"/>
      <c r="D196" s="140"/>
      <c r="E196" s="140"/>
      <c r="F196" s="140"/>
      <c r="G196" s="140"/>
      <c r="H196" s="97"/>
    </row>
    <row r="197" spans="1:8" ht="13.5" thickBot="1">
      <c r="A197" s="144" t="s">
        <v>655</v>
      </c>
      <c r="B197" s="126"/>
      <c r="C197" s="126"/>
      <c r="D197" s="126"/>
      <c r="E197" s="126"/>
      <c r="F197" s="126"/>
      <c r="G197" s="126"/>
      <c r="H197" s="98"/>
    </row>
    <row r="198" spans="1:8" ht="13.5" thickBot="1">
      <c r="A198" s="145" t="s">
        <v>656</v>
      </c>
      <c r="B198" s="146"/>
      <c r="C198" s="146"/>
      <c r="D198" s="146"/>
      <c r="E198" s="146"/>
      <c r="F198" s="146"/>
      <c r="G198" s="146"/>
      <c r="H198" s="100"/>
    </row>
    <row r="199" spans="1:8" s="40" customFormat="1" ht="27" customHeight="1">
      <c r="A199" s="152" t="s">
        <v>311</v>
      </c>
      <c r="B199" s="153"/>
      <c r="C199" s="153"/>
      <c r="D199" s="153"/>
      <c r="E199" s="153"/>
      <c r="F199" s="153"/>
      <c r="G199" s="153"/>
      <c r="H199" s="154"/>
    </row>
    <row r="200" spans="1:8" s="40" customFormat="1" ht="15">
      <c r="A200" s="88"/>
      <c r="B200" s="85"/>
      <c r="C200" s="41"/>
      <c r="D200" s="43" t="s">
        <v>278</v>
      </c>
      <c r="E200" s="44"/>
      <c r="F200" s="68"/>
      <c r="G200" s="44"/>
      <c r="H200" s="45"/>
    </row>
    <row r="201" spans="1:8" s="40" customFormat="1" ht="12.75">
      <c r="A201" s="88">
        <v>332</v>
      </c>
      <c r="B201" s="80" t="s">
        <v>690</v>
      </c>
      <c r="C201" s="46" t="s">
        <v>151</v>
      </c>
      <c r="D201" s="47" t="s">
        <v>279</v>
      </c>
      <c r="E201" s="48" t="s">
        <v>79</v>
      </c>
      <c r="F201" s="39">
        <v>2</v>
      </c>
      <c r="G201" s="14"/>
      <c r="H201" s="14"/>
    </row>
    <row r="202" spans="1:8" s="40" customFormat="1" ht="38.25">
      <c r="A202" s="88">
        <v>333</v>
      </c>
      <c r="B202" s="80" t="s">
        <v>688</v>
      </c>
      <c r="C202" s="46" t="s">
        <v>151</v>
      </c>
      <c r="D202" s="47" t="s">
        <v>280</v>
      </c>
      <c r="E202" s="48" t="s">
        <v>78</v>
      </c>
      <c r="F202" s="39">
        <v>390</v>
      </c>
      <c r="G202" s="14"/>
      <c r="H202" s="14"/>
    </row>
    <row r="203" spans="1:8" s="40" customFormat="1" ht="25.5">
      <c r="A203" s="88">
        <v>334</v>
      </c>
      <c r="B203" s="80" t="s">
        <v>616</v>
      </c>
      <c r="C203" s="46" t="s">
        <v>151</v>
      </c>
      <c r="D203" s="47" t="s">
        <v>281</v>
      </c>
      <c r="E203" s="48" t="s">
        <v>86</v>
      </c>
      <c r="F203" s="39">
        <v>4</v>
      </c>
      <c r="G203" s="14"/>
      <c r="H203" s="14"/>
    </row>
    <row r="204" spans="1:8" s="40" customFormat="1" ht="12.75">
      <c r="A204" s="88">
        <v>335</v>
      </c>
      <c r="B204" s="80" t="s">
        <v>617</v>
      </c>
      <c r="C204" s="46" t="s">
        <v>151</v>
      </c>
      <c r="D204" s="47" t="s">
        <v>284</v>
      </c>
      <c r="E204" s="48" t="s">
        <v>86</v>
      </c>
      <c r="F204" s="39">
        <v>2</v>
      </c>
      <c r="G204" s="73"/>
      <c r="H204" s="14"/>
    </row>
    <row r="205" spans="1:8" ht="15">
      <c r="A205" s="88"/>
      <c r="B205" s="80"/>
      <c r="C205" s="6"/>
      <c r="D205" s="7" t="s">
        <v>170</v>
      </c>
      <c r="E205" s="5"/>
      <c r="F205" s="68"/>
      <c r="G205" s="71"/>
      <c r="H205" s="14"/>
    </row>
    <row r="206" spans="1:8" ht="12.75">
      <c r="A206" s="88">
        <v>336</v>
      </c>
      <c r="B206" s="80" t="s">
        <v>618</v>
      </c>
      <c r="C206" s="46" t="s">
        <v>151</v>
      </c>
      <c r="D206" s="11" t="s">
        <v>282</v>
      </c>
      <c r="E206" s="9" t="s">
        <v>78</v>
      </c>
      <c r="F206" s="31">
        <v>20</v>
      </c>
      <c r="G206" s="71"/>
      <c r="H206" s="14"/>
    </row>
    <row r="207" spans="1:8" ht="12.75">
      <c r="A207" s="88">
        <v>337</v>
      </c>
      <c r="B207" s="80" t="s">
        <v>619</v>
      </c>
      <c r="C207" s="46" t="s">
        <v>151</v>
      </c>
      <c r="D207" s="11" t="s">
        <v>283</v>
      </c>
      <c r="E207" s="9"/>
      <c r="F207" s="31">
        <v>24</v>
      </c>
      <c r="G207" s="71"/>
      <c r="H207" s="14"/>
    </row>
    <row r="208" spans="1:8" ht="28.5">
      <c r="A208" s="83"/>
      <c r="B208" s="83"/>
      <c r="C208" s="10"/>
      <c r="D208" s="77" t="s">
        <v>285</v>
      </c>
      <c r="E208" s="9"/>
      <c r="F208" s="31"/>
      <c r="G208" s="71"/>
      <c r="H208" s="14"/>
    </row>
    <row r="209" spans="1:8" s="40" customFormat="1" ht="15">
      <c r="A209" s="88"/>
      <c r="B209" s="85"/>
      <c r="C209" s="41"/>
      <c r="D209" s="43" t="s">
        <v>286</v>
      </c>
      <c r="E209" s="44"/>
      <c r="F209" s="68"/>
      <c r="G209" s="44"/>
      <c r="H209" s="45"/>
    </row>
    <row r="210" spans="1:8" s="40" customFormat="1" ht="12.75">
      <c r="A210" s="88">
        <v>338</v>
      </c>
      <c r="B210" s="80" t="s">
        <v>620</v>
      </c>
      <c r="C210" s="46" t="s">
        <v>151</v>
      </c>
      <c r="D210" s="47" t="s">
        <v>287</v>
      </c>
      <c r="E210" s="48" t="s">
        <v>79</v>
      </c>
      <c r="F210" s="39">
        <v>1</v>
      </c>
      <c r="G210" s="14"/>
      <c r="H210" s="14"/>
    </row>
    <row r="211" spans="1:8" s="40" customFormat="1" ht="25.5">
      <c r="A211" s="88">
        <v>339</v>
      </c>
      <c r="B211" s="80" t="s">
        <v>621</v>
      </c>
      <c r="C211" s="46" t="s">
        <v>151</v>
      </c>
      <c r="D211" s="47" t="s">
        <v>288</v>
      </c>
      <c r="E211" s="48" t="s">
        <v>78</v>
      </c>
      <c r="F211" s="39">
        <v>30</v>
      </c>
      <c r="G211" s="14"/>
      <c r="H211" s="14"/>
    </row>
    <row r="212" spans="1:8" s="40" customFormat="1" ht="12.75">
      <c r="A212" s="88">
        <v>340</v>
      </c>
      <c r="B212" s="80" t="s">
        <v>622</v>
      </c>
      <c r="C212" s="46" t="s">
        <v>151</v>
      </c>
      <c r="D212" s="47" t="s">
        <v>289</v>
      </c>
      <c r="E212" s="48" t="s">
        <v>78</v>
      </c>
      <c r="F212" s="39">
        <v>19</v>
      </c>
      <c r="G212" s="14"/>
      <c r="H212" s="14"/>
    </row>
    <row r="213" spans="1:8" s="40" customFormat="1" ht="25.5">
      <c r="A213" s="88">
        <v>341</v>
      </c>
      <c r="B213" s="80" t="s">
        <v>623</v>
      </c>
      <c r="C213" s="46" t="s">
        <v>151</v>
      </c>
      <c r="D213" s="47" t="s">
        <v>290</v>
      </c>
      <c r="E213" s="48" t="s">
        <v>79</v>
      </c>
      <c r="F213" s="39">
        <v>1</v>
      </c>
      <c r="G213" s="73"/>
      <c r="H213" s="14"/>
    </row>
    <row r="214" spans="1:8" ht="15">
      <c r="A214" s="83"/>
      <c r="B214" s="83"/>
      <c r="C214" s="6"/>
      <c r="D214" s="7" t="s">
        <v>170</v>
      </c>
      <c r="E214" s="5"/>
      <c r="F214" s="68"/>
      <c r="G214" s="71"/>
      <c r="H214" s="14"/>
    </row>
    <row r="215" spans="1:8" ht="12.75">
      <c r="A215" s="83">
        <v>342</v>
      </c>
      <c r="B215" s="80" t="s">
        <v>624</v>
      </c>
      <c r="C215" s="46" t="s">
        <v>151</v>
      </c>
      <c r="D215" s="11" t="s">
        <v>283</v>
      </c>
      <c r="E215" s="9"/>
      <c r="F215" s="31">
        <v>19</v>
      </c>
      <c r="G215" s="71"/>
      <c r="H215" s="14"/>
    </row>
    <row r="216" spans="1:8" ht="15">
      <c r="A216" s="88"/>
      <c r="B216" s="85"/>
      <c r="C216" s="41"/>
      <c r="D216" s="43" t="s">
        <v>291</v>
      </c>
      <c r="E216" s="44"/>
      <c r="F216" s="68"/>
      <c r="G216" s="44"/>
      <c r="H216" s="45"/>
    </row>
    <row r="217" spans="1:8" ht="12.75">
      <c r="A217" s="88">
        <v>343</v>
      </c>
      <c r="B217" s="80" t="s">
        <v>625</v>
      </c>
      <c r="C217" s="46" t="s">
        <v>151</v>
      </c>
      <c r="D217" s="47" t="s">
        <v>287</v>
      </c>
      <c r="E217" s="48" t="s">
        <v>79</v>
      </c>
      <c r="F217" s="39">
        <v>2</v>
      </c>
      <c r="G217" s="14"/>
      <c r="H217" s="14"/>
    </row>
    <row r="218" spans="1:8" ht="25.5">
      <c r="A218" s="88">
        <v>344</v>
      </c>
      <c r="B218" s="80" t="s">
        <v>626</v>
      </c>
      <c r="C218" s="46" t="s">
        <v>151</v>
      </c>
      <c r="D218" s="47" t="s">
        <v>292</v>
      </c>
      <c r="E218" s="48" t="s">
        <v>78</v>
      </c>
      <c r="F218" s="39">
        <v>10</v>
      </c>
      <c r="G218" s="14"/>
      <c r="H218" s="14"/>
    </row>
    <row r="219" spans="1:8" ht="25.5">
      <c r="A219" s="88">
        <v>345</v>
      </c>
      <c r="B219" s="80" t="s">
        <v>627</v>
      </c>
      <c r="C219" s="46" t="s">
        <v>151</v>
      </c>
      <c r="D219" s="47" t="s">
        <v>297</v>
      </c>
      <c r="E219" s="48" t="s">
        <v>78</v>
      </c>
      <c r="F219" s="39">
        <v>30</v>
      </c>
      <c r="G219" s="73"/>
      <c r="H219" s="14"/>
    </row>
    <row r="220" spans="1:8" ht="25.5">
      <c r="A220" s="88">
        <v>346</v>
      </c>
      <c r="B220" s="80" t="s">
        <v>628</v>
      </c>
      <c r="C220" s="46" t="s">
        <v>151</v>
      </c>
      <c r="D220" s="47" t="s">
        <v>293</v>
      </c>
      <c r="E220" s="48" t="s">
        <v>79</v>
      </c>
      <c r="F220" s="39">
        <v>1</v>
      </c>
      <c r="G220" s="73"/>
      <c r="H220" s="14"/>
    </row>
    <row r="221" spans="1:8" ht="25.5">
      <c r="A221" s="88">
        <v>347</v>
      </c>
      <c r="B221" s="80" t="s">
        <v>629</v>
      </c>
      <c r="C221" s="46" t="s">
        <v>151</v>
      </c>
      <c r="D221" s="47" t="s">
        <v>294</v>
      </c>
      <c r="E221" s="48" t="s">
        <v>79</v>
      </c>
      <c r="F221" s="39">
        <v>1</v>
      </c>
      <c r="G221" s="73"/>
      <c r="H221" s="14"/>
    </row>
    <row r="222" spans="1:8" ht="12.75">
      <c r="A222" s="88">
        <v>348</v>
      </c>
      <c r="B222" s="80" t="s">
        <v>630</v>
      </c>
      <c r="C222" s="46" t="s">
        <v>151</v>
      </c>
      <c r="D222" s="47" t="s">
        <v>295</v>
      </c>
      <c r="E222" s="48" t="s">
        <v>79</v>
      </c>
      <c r="F222" s="39">
        <v>1</v>
      </c>
      <c r="G222" s="73"/>
      <c r="H222" s="14"/>
    </row>
    <row r="223" spans="1:8" ht="15">
      <c r="A223" s="83"/>
      <c r="B223" s="83"/>
      <c r="C223" s="6"/>
      <c r="D223" s="7" t="s">
        <v>170</v>
      </c>
      <c r="E223" s="5"/>
      <c r="F223" s="68"/>
      <c r="G223" s="71"/>
      <c r="H223" s="14"/>
    </row>
    <row r="224" spans="1:8" ht="12.75">
      <c r="A224" s="83">
        <v>349</v>
      </c>
      <c r="B224" s="80" t="s">
        <v>631</v>
      </c>
      <c r="C224" s="46" t="s">
        <v>151</v>
      </c>
      <c r="D224" s="11" t="s">
        <v>283</v>
      </c>
      <c r="E224" s="9" t="s">
        <v>78</v>
      </c>
      <c r="F224" s="31">
        <v>12</v>
      </c>
      <c r="G224" s="71"/>
      <c r="H224" s="14"/>
    </row>
    <row r="225" spans="1:8" ht="12.75">
      <c r="A225" s="83">
        <v>350</v>
      </c>
      <c r="B225" s="80" t="s">
        <v>632</v>
      </c>
      <c r="C225" s="46" t="s">
        <v>151</v>
      </c>
      <c r="D225" s="11" t="s">
        <v>296</v>
      </c>
      <c r="E225" s="9" t="s">
        <v>78</v>
      </c>
      <c r="F225" s="31">
        <v>10</v>
      </c>
      <c r="G225" s="71"/>
      <c r="H225" s="14"/>
    </row>
    <row r="226" spans="1:8" ht="12.75">
      <c r="A226" s="80"/>
      <c r="B226" s="86"/>
      <c r="C226" s="78"/>
      <c r="D226" s="7" t="s">
        <v>298</v>
      </c>
      <c r="E226" s="78"/>
      <c r="F226" s="14"/>
      <c r="G226" s="78"/>
      <c r="H226" s="78"/>
    </row>
    <row r="227" spans="1:8" ht="25.5">
      <c r="A227" s="80">
        <v>351</v>
      </c>
      <c r="B227" s="80" t="s">
        <v>633</v>
      </c>
      <c r="C227" s="46" t="s">
        <v>151</v>
      </c>
      <c r="D227" s="18" t="s">
        <v>299</v>
      </c>
      <c r="E227" s="9" t="s">
        <v>78</v>
      </c>
      <c r="F227" s="14">
        <v>55</v>
      </c>
      <c r="G227" s="78"/>
      <c r="H227" s="78"/>
    </row>
    <row r="228" spans="1:8" ht="12.75">
      <c r="A228" s="80">
        <v>352</v>
      </c>
      <c r="B228" s="80" t="s">
        <v>634</v>
      </c>
      <c r="C228" s="46" t="s">
        <v>151</v>
      </c>
      <c r="D228" s="18" t="s">
        <v>300</v>
      </c>
      <c r="E228" s="9" t="s">
        <v>78</v>
      </c>
      <c r="F228" s="14">
        <v>32</v>
      </c>
      <c r="G228" s="78"/>
      <c r="H228" s="78"/>
    </row>
    <row r="229" spans="1:8" ht="12.75">
      <c r="A229" s="80">
        <v>353</v>
      </c>
      <c r="B229" s="80" t="s">
        <v>635</v>
      </c>
      <c r="C229" s="46" t="s">
        <v>151</v>
      </c>
      <c r="D229" s="18" t="s">
        <v>301</v>
      </c>
      <c r="E229" s="9" t="s">
        <v>86</v>
      </c>
      <c r="F229" s="14">
        <v>1</v>
      </c>
      <c r="G229" s="78"/>
      <c r="H229" s="78"/>
    </row>
    <row r="230" spans="1:8" ht="12.75">
      <c r="A230" s="80">
        <v>354</v>
      </c>
      <c r="B230" s="80" t="s">
        <v>636</v>
      </c>
      <c r="C230" s="46" t="s">
        <v>151</v>
      </c>
      <c r="D230" s="18" t="s">
        <v>302</v>
      </c>
      <c r="E230" s="9" t="s">
        <v>86</v>
      </c>
      <c r="F230" s="14">
        <v>1</v>
      </c>
      <c r="G230" s="78"/>
      <c r="H230" s="78"/>
    </row>
    <row r="231" spans="1:8" ht="13.5" thickBot="1">
      <c r="A231" s="80">
        <v>355</v>
      </c>
      <c r="B231" s="80" t="s">
        <v>637</v>
      </c>
      <c r="C231" s="46" t="s">
        <v>151</v>
      </c>
      <c r="D231" s="18" t="s">
        <v>303</v>
      </c>
      <c r="E231" s="9" t="s">
        <v>78</v>
      </c>
      <c r="F231" s="14">
        <v>43</v>
      </c>
      <c r="G231" s="78"/>
      <c r="H231" s="78"/>
    </row>
    <row r="232" spans="1:8" ht="13.5" thickBot="1">
      <c r="A232" s="139" t="s">
        <v>654</v>
      </c>
      <c r="B232" s="140"/>
      <c r="C232" s="140"/>
      <c r="D232" s="140"/>
      <c r="E232" s="140"/>
      <c r="F232" s="140"/>
      <c r="G232" s="140"/>
      <c r="H232" s="97"/>
    </row>
    <row r="233" spans="1:8" ht="13.5" thickBot="1">
      <c r="A233" s="144" t="s">
        <v>655</v>
      </c>
      <c r="B233" s="126"/>
      <c r="C233" s="126"/>
      <c r="D233" s="126"/>
      <c r="E233" s="126"/>
      <c r="F233" s="126"/>
      <c r="G233" s="126"/>
      <c r="H233" s="98"/>
    </row>
    <row r="234" spans="1:8" ht="13.5" thickBot="1">
      <c r="A234" s="147" t="s">
        <v>656</v>
      </c>
      <c r="B234" s="148"/>
      <c r="C234" s="148"/>
      <c r="D234" s="148"/>
      <c r="E234" s="148"/>
      <c r="F234" s="148"/>
      <c r="G234" s="148"/>
      <c r="H234" s="99"/>
    </row>
    <row r="235" spans="1:8" ht="14.25" thickBot="1" thickTop="1">
      <c r="A235" s="149" t="s">
        <v>657</v>
      </c>
      <c r="B235" s="150"/>
      <c r="C235" s="150"/>
      <c r="D235" s="150"/>
      <c r="E235" s="150"/>
      <c r="F235" s="150"/>
      <c r="G235" s="151"/>
      <c r="H235" s="100"/>
    </row>
    <row r="236" spans="1:8" ht="13.5" thickBot="1">
      <c r="A236" s="127" t="s">
        <v>651</v>
      </c>
      <c r="B236" s="128"/>
      <c r="C236" s="128"/>
      <c r="D236" s="128"/>
      <c r="E236" s="128"/>
      <c r="F236" s="128"/>
      <c r="G236" s="141"/>
      <c r="H236" s="100"/>
    </row>
    <row r="237" spans="1:8" ht="13.5" thickBot="1">
      <c r="A237" s="127" t="s">
        <v>652</v>
      </c>
      <c r="B237" s="128"/>
      <c r="C237" s="128"/>
      <c r="D237" s="128"/>
      <c r="E237" s="128"/>
      <c r="F237" s="128"/>
      <c r="G237" s="141"/>
      <c r="H237" s="100"/>
    </row>
    <row r="238" spans="1:8" s="38" customFormat="1" ht="13.5" thickBot="1">
      <c r="A238" s="142" t="s">
        <v>55</v>
      </c>
      <c r="B238" s="143"/>
      <c r="C238" s="143"/>
      <c r="D238" s="143"/>
      <c r="E238" s="143"/>
      <c r="F238" s="143"/>
      <c r="G238" s="143"/>
      <c r="H238" s="67"/>
    </row>
  </sheetData>
  <mergeCells count="38">
    <mergeCell ref="A232:G232"/>
    <mergeCell ref="A199:H199"/>
    <mergeCell ref="A145:H145"/>
    <mergeCell ref="A95:H95"/>
    <mergeCell ref="A108:H108"/>
    <mergeCell ref="A106:G106"/>
    <mergeCell ref="A107:G107"/>
    <mergeCell ref="A142:G142"/>
    <mergeCell ref="A143:G143"/>
    <mergeCell ref="A144:G144"/>
    <mergeCell ref="A2:H2"/>
    <mergeCell ref="A1:H1"/>
    <mergeCell ref="A16:H16"/>
    <mergeCell ref="A69:H69"/>
    <mergeCell ref="A41:H41"/>
    <mergeCell ref="A5:H5"/>
    <mergeCell ref="A68:G68"/>
    <mergeCell ref="A233:G233"/>
    <mergeCell ref="A234:G234"/>
    <mergeCell ref="A235:G235"/>
    <mergeCell ref="A236:G236"/>
    <mergeCell ref="A237:G237"/>
    <mergeCell ref="A238:G238"/>
    <mergeCell ref="A13:G13"/>
    <mergeCell ref="A14:G14"/>
    <mergeCell ref="A15:G15"/>
    <mergeCell ref="A38:G38"/>
    <mergeCell ref="A39:G39"/>
    <mergeCell ref="A40:G40"/>
    <mergeCell ref="A66:G66"/>
    <mergeCell ref="A67:G67"/>
    <mergeCell ref="A196:G196"/>
    <mergeCell ref="A197:G197"/>
    <mergeCell ref="A198:G198"/>
    <mergeCell ref="A92:G92"/>
    <mergeCell ref="A93:G93"/>
    <mergeCell ref="A94:G94"/>
    <mergeCell ref="A105:G105"/>
  </mergeCells>
  <printOptions/>
  <pageMargins left="0.35" right="0.18" top="0.46" bottom="0.83" header="0.22" footer="0.27"/>
  <pageSetup horizontalDpi="300" verticalDpi="300" orientation="portrait" paperSize="9" scale="72" r:id="rId1"/>
  <headerFooter alignWithMargins="0">
    <oddHeader>&amp;C&amp;8Inwestycja współfinansowana ze środków pomocowych z Funduszu Spójności</oddHeader>
    <oddFooter>&amp;C&amp;8GOSPODARKA WODNO-ŚCIEKOWA W BĘDZINIE ETAP III - PRZEDMIAR ROBÓT
Kontrakt nr CCI/2004/PL/16/C/PE/001-03&amp;R&amp;P</oddFooter>
  </headerFooter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Będzin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ST_01</dc:title>
  <dc:subject/>
  <dc:creator>JRP UM Będzin</dc:creator>
  <cp:keywords/>
  <dc:description/>
  <cp:lastModifiedBy>Mariusz</cp:lastModifiedBy>
  <cp:lastPrinted>2006-09-05T06:45:01Z</cp:lastPrinted>
  <dcterms:created xsi:type="dcterms:W3CDTF">2005-01-05T14:36:10Z</dcterms:created>
  <dcterms:modified xsi:type="dcterms:W3CDTF">2007-09-14T12:22:04Z</dcterms:modified>
  <cp:category/>
  <cp:version/>
  <cp:contentType/>
  <cp:contentStatus/>
</cp:coreProperties>
</file>